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backupFile="1"/>
  <mc:AlternateContent xmlns:mc="http://schemas.openxmlformats.org/markup-compatibility/2006">
    <mc:Choice Requires="x15">
      <x15ac:absPath xmlns:x15ac="http://schemas.microsoft.com/office/spreadsheetml/2010/11/ac" url="X:\EdiliziaPrivata\ANNI VARI\UTILITY\"/>
    </mc:Choice>
  </mc:AlternateContent>
  <xr:revisionPtr revIDLastSave="0" documentId="13_ncr:1_{0F801C19-E1F7-47FB-8C50-6D1C573C99EB}" xr6:coauthVersionLast="41" xr6:coauthVersionMax="41" xr10:uidLastSave="{00000000-0000-0000-0000-000000000000}"/>
  <bookViews>
    <workbookView xWindow="30612" yWindow="-108" windowWidth="30936" windowHeight="16896" xr2:uid="{00000000-000D-0000-FFFF-FFFF00000000}"/>
  </bookViews>
  <sheets>
    <sheet name="Tabella Costo di Costruzione" sheetId="9" r:id="rId1"/>
  </sheets>
  <definedNames>
    <definedName name="TABELLA">'Tabella Costo di Costruzione'!$Q$101:$U$112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9" l="1"/>
  <c r="D46" i="9"/>
  <c r="N40" i="9"/>
  <c r="N39" i="9"/>
  <c r="N38" i="9"/>
  <c r="N37" i="9"/>
  <c r="N36" i="9"/>
  <c r="N35" i="9"/>
  <c r="D26" i="9"/>
  <c r="D36" i="9" s="1"/>
  <c r="D13" i="9"/>
  <c r="E12" i="9" s="1"/>
  <c r="H12" i="9" s="1"/>
  <c r="J41" i="9" l="1"/>
  <c r="E9" i="9"/>
  <c r="H9" i="9" s="1"/>
  <c r="E11" i="9"/>
  <c r="H11" i="9" s="1"/>
  <c r="D37" i="9"/>
  <c r="D35" i="9"/>
  <c r="E8" i="9"/>
  <c r="H8" i="9" s="1"/>
  <c r="E10" i="9"/>
  <c r="H10" i="9" s="1"/>
  <c r="F26" i="9"/>
  <c r="D38" i="9" l="1"/>
  <c r="J13" i="9"/>
  <c r="H26" i="9"/>
  <c r="N26" i="9" s="1"/>
  <c r="H25" i="9"/>
  <c r="N25" i="9" s="1"/>
  <c r="H27" i="9"/>
  <c r="N27" i="9" s="1"/>
  <c r="H24" i="9"/>
  <c r="N24" i="9" s="1"/>
  <c r="J28" i="9" l="1"/>
  <c r="J44" i="9" s="1"/>
  <c r="O44" i="9" s="1"/>
  <c r="N44" i="9" l="1"/>
  <c r="N45" i="9"/>
  <c r="O45" i="9"/>
  <c r="M44" i="9" s="1"/>
  <c r="L44" i="9" l="1"/>
</calcChain>
</file>

<file path=xl/sharedStrings.xml><?xml version="1.0" encoding="utf-8"?>
<sst xmlns="http://schemas.openxmlformats.org/spreadsheetml/2006/main" count="112" uniqueCount="103">
  <si>
    <t>=</t>
  </si>
  <si>
    <t>DETERMINAZIONE DEL COSTO DI COSTRUZIONE</t>
  </si>
  <si>
    <t>TABELLA 1-</t>
  </si>
  <si>
    <t>Incremento per superficie utile abitabile ( art. 5)</t>
  </si>
  <si>
    <t>Classi                                                di superficie                         (mq)</t>
  </si>
  <si>
    <t>Alloggi                    (n)</t>
  </si>
  <si>
    <t>Superficie utile abitabile (mq)</t>
  </si>
  <si>
    <t>Rapporto rispetto al totale     Su</t>
  </si>
  <si>
    <t xml:space="preserve">     %         Incremento      (Art. 5)</t>
  </si>
  <si>
    <t>% Incremento per classi di superficie</t>
  </si>
  <si>
    <t>(1)</t>
  </si>
  <si>
    <t>(2)</t>
  </si>
  <si>
    <t>(3)</t>
  </si>
  <si>
    <t>(4)=(3):Su</t>
  </si>
  <si>
    <t>(5)</t>
  </si>
  <si>
    <t>(6)=(4)x(5)</t>
  </si>
  <si>
    <r>
      <rPr>
        <u/>
        <sz val="9"/>
        <rFont val="Arial"/>
        <family val="2"/>
      </rPr>
      <t>&lt;</t>
    </r>
    <r>
      <rPr>
        <sz val="9"/>
        <rFont val="Arial"/>
        <family val="2"/>
      </rPr>
      <t xml:space="preserve"> 95</t>
    </r>
  </si>
  <si>
    <t>&gt;95-&gt;110</t>
  </si>
  <si>
    <t>&gt;110-&gt;130</t>
  </si>
  <si>
    <t>&gt;130-&gt;160</t>
  </si>
  <si>
    <t>&gt;160</t>
  </si>
  <si>
    <t>Su</t>
  </si>
  <si>
    <r>
      <rPr>
        <sz val="8"/>
        <rFont val="Arial"/>
        <family val="2"/>
      </rPr>
      <t>SOMMA------&gt;</t>
    </r>
    <r>
      <rPr>
        <sz val="10"/>
        <rFont val="Arial"/>
        <family val="2"/>
      </rPr>
      <t xml:space="preserve"> i1</t>
    </r>
  </si>
  <si>
    <t>+</t>
  </si>
  <si>
    <t>TABELLA 2 -</t>
  </si>
  <si>
    <t>Superficie per servizi e accessori relativi</t>
  </si>
  <si>
    <t>alla parte residenziale  ( art. 2)</t>
  </si>
  <si>
    <t>DESTINAZIONI</t>
  </si>
  <si>
    <t>Superficie netta  di servizi e accessori            ( mq )</t>
  </si>
  <si>
    <t>TABELLA 3 -</t>
  </si>
  <si>
    <t>Incremento per servizi ed accessori relativi alla parte residenziale  (art. 6)</t>
  </si>
  <si>
    <t>(7)</t>
  </si>
  <si>
    <t>(8)</t>
  </si>
  <si>
    <t>a</t>
  </si>
  <si>
    <t>Cantinole, soffitte, locali motore ascensore, cabine idriche, lavatoi comuni, centrali termiche, ed altri locali a stretto servizio delle residenze.</t>
  </si>
  <si>
    <r>
      <rPr>
        <sz val="8"/>
        <rFont val="Arial"/>
        <family val="2"/>
      </rPr>
      <t>Intervalli di variabilità del rapporto percentuale    Snr:Sux 100</t>
    </r>
  </si>
  <si>
    <t>Ipotesi che ricorre</t>
  </si>
  <si>
    <t xml:space="preserve"> % Incre- mento</t>
  </si>
  <si>
    <t>b</t>
  </si>
  <si>
    <t>Autorimesse                                                     O singole        O collettive</t>
  </si>
  <si>
    <t>(9)</t>
  </si>
  <si>
    <t>(10)</t>
  </si>
  <si>
    <t>(11)</t>
  </si>
  <si>
    <t>c</t>
  </si>
  <si>
    <t>Androni d'ingresso e porticati liberi</t>
  </si>
  <si>
    <r>
      <rPr>
        <u/>
        <sz val="8"/>
        <rFont val="Arial"/>
        <family val="2"/>
      </rPr>
      <t>&lt;</t>
    </r>
    <r>
      <rPr>
        <sz val="8"/>
        <rFont val="Arial"/>
        <family val="2"/>
      </rPr>
      <t xml:space="preserve">  50</t>
    </r>
  </si>
  <si>
    <t>d</t>
  </si>
  <si>
    <t>Logge e balconi</t>
  </si>
  <si>
    <t>&gt; 50 : 75</t>
  </si>
  <si>
    <r>
      <rPr>
        <sz val="12"/>
        <rFont val="Arial"/>
        <family val="2"/>
      </rPr>
      <t>Snr</t>
    </r>
  </si>
  <si>
    <t>Snr : Su x100=</t>
  </si>
  <si>
    <t>&gt; 75 : 100</t>
  </si>
  <si>
    <t xml:space="preserve">   &gt; 100</t>
  </si>
  <si>
    <r>
      <rPr>
        <sz val="8"/>
        <rFont val="Arial"/>
        <family val="2"/>
      </rPr>
      <t>SOMMA------&gt;</t>
    </r>
    <r>
      <rPr>
        <sz val="10"/>
        <rFont val="Arial"/>
        <family val="2"/>
      </rPr>
      <t xml:space="preserve"> i2</t>
    </r>
  </si>
  <si>
    <t xml:space="preserve"> +</t>
  </si>
  <si>
    <t xml:space="preserve">SUPERFICI RESIDENZIALI E RELATIVI SERVIZI ED </t>
  </si>
  <si>
    <t xml:space="preserve">ACCESSORI </t>
  </si>
  <si>
    <t xml:space="preserve">TABELLA 4- </t>
  </si>
  <si>
    <t>Incrementi per particolari caratteristiche   ( art. 7)</t>
  </si>
  <si>
    <t>Sigla</t>
  </si>
  <si>
    <t>Denomina- zione</t>
  </si>
  <si>
    <t>Superficie                    ( mq )</t>
  </si>
  <si>
    <t>Numero di caratteristiche</t>
  </si>
  <si>
    <t xml:space="preserve">   %                              Incre- mento</t>
  </si>
  <si>
    <t>(17)</t>
  </si>
  <si>
    <t>(18)</t>
  </si>
  <si>
    <t>(19)</t>
  </si>
  <si>
    <t>(12)</t>
  </si>
  <si>
    <t>(13)</t>
  </si>
  <si>
    <t>(14)</t>
  </si>
  <si>
    <t>Su (art. 3)</t>
  </si>
  <si>
    <t>Superficie utile abitabile</t>
  </si>
  <si>
    <t>x</t>
  </si>
  <si>
    <t>Snr (art 2)</t>
  </si>
  <si>
    <t>Superficie netta non residenziale</t>
  </si>
  <si>
    <t>O</t>
  </si>
  <si>
    <t>60 % Snr</t>
  </si>
  <si>
    <t>Superficie ragguagliata</t>
  </si>
  <si>
    <r>
      <rPr>
        <sz val="8"/>
        <rFont val="Arial"/>
        <family val="2"/>
      </rPr>
      <t xml:space="preserve">4 = </t>
    </r>
    <r>
      <rPr>
        <sz val="6"/>
        <rFont val="Arial"/>
        <family val="2"/>
      </rPr>
      <t>1+3</t>
    </r>
  </si>
  <si>
    <t>Sc (art. 2)</t>
  </si>
  <si>
    <t>Superficie complessiva</t>
  </si>
  <si>
    <t>SUPERFICI PER ATTIVITA' TURISTICHE COMMER- CIALI E DIREZIONALI E RELATIVI ACCESSORI</t>
  </si>
  <si>
    <r>
      <rPr>
        <sz val="8"/>
        <rFont val="Arial"/>
        <family val="2"/>
      </rPr>
      <t>SOMMA------&gt;</t>
    </r>
    <r>
      <rPr>
        <sz val="10"/>
        <rFont val="Arial"/>
        <family val="2"/>
      </rPr>
      <t xml:space="preserve"> i3</t>
    </r>
  </si>
  <si>
    <t>Denomina-   zione</t>
  </si>
  <si>
    <t>Superficie                   ( mq )</t>
  </si>
  <si>
    <t>Classe edificio</t>
  </si>
  <si>
    <t>Maggio-razione M</t>
  </si>
  <si>
    <t>(20)</t>
  </si>
  <si>
    <t>(21)</t>
  </si>
  <si>
    <t>(22)</t>
  </si>
  <si>
    <t>(15)</t>
  </si>
  <si>
    <t>(16)</t>
  </si>
  <si>
    <t>Sn (art. 9)</t>
  </si>
  <si>
    <t>TOTALE INCREMENTI</t>
  </si>
  <si>
    <t>Sa (art.9)</t>
  </si>
  <si>
    <t>Superficie accessori</t>
  </si>
  <si>
    <t>i = i1+i2+i3</t>
  </si>
  <si>
    <t>60 % Sa</t>
  </si>
  <si>
    <t>(*) la classe dell'edificio e la relativa maggiorazione si individuano in base a quanto prescritto dall'art. 8 del D.M. 10 Maggio 1977 riportato nell'ultima pagina del presente prospetto</t>
  </si>
  <si>
    <t>St (art. 9)</t>
  </si>
  <si>
    <t>Superficie totale non residenziale</t>
  </si>
  <si>
    <t>Incrementi per particolari caratteristiche ( art. 7) - Per ciascuna delle caratteristiche appresso riportate l’incremento è pari al 10% : 1) più di un ascensore per ogni scala se questa serve meno di sei piani sopraelevati; 2) scala di servizio non prescritta da leggi o regolamenti o imposta da necessità di prevenzione di infortuni o incendi; 3) altezza libera netta di piano superiore a m. 2,70 (minima prescritta da Regolamento Locale Igiene). Per ambienti con altezze diverse si fa riferimento all’altezza media ponderale; 4) piscina coperta o scoperta quando sia a servizio di uno o più edifici comprendenti meno di 15 unità immobiliari; 5) alloggi di custodia a servizio di uno o più edifici comprendenti meno di 15 unità immobiliari.</t>
  </si>
  <si>
    <t>( da compilare a cura del richiedente)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</si>
</sst>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\ _€_-;\-* #,##0\ _€_-;_-* &quot;-&quot;\ _€_-;_-@_-"/>
    <numFmt numFmtId="166" formatCode="_-[$€]\ * #,##0.00_-;\-[$€]\ * #,##0.00_-;_-[$€]\ * &quot;-&quot;??_-;_-@_-"/>
    <numFmt numFmtId="168" formatCode="_-* #,##0.00_-;\-* #,##0.00_-;_-* \-_-;_-@_-"/>
  </numFmts>
  <fonts count="2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</font>
    <font>
      <i/>
      <sz val="8"/>
      <name val="Arial"/>
    </font>
    <font>
      <sz val="8"/>
      <name val="Arial"/>
      <family val="2"/>
    </font>
    <font>
      <sz val="7"/>
      <name val="Arial"/>
      <family val="2"/>
    </font>
    <font>
      <u/>
      <sz val="9"/>
      <name val="Arial"/>
      <family val="2"/>
    </font>
    <font>
      <sz val="10"/>
      <color indexed="10"/>
      <name val="Arial"/>
      <family val="2"/>
    </font>
    <font>
      <u/>
      <sz val="8"/>
      <name val="Arial"/>
      <family val="2"/>
    </font>
    <font>
      <sz val="6"/>
      <name val="Arial"/>
      <family val="2"/>
    </font>
    <font>
      <sz val="10"/>
      <color indexed="8"/>
      <name val="Arial"/>
      <family val="2"/>
    </font>
    <font>
      <sz val="9"/>
      <color indexed="10"/>
      <name val="Arial"/>
      <family val="2"/>
    </font>
    <font>
      <sz val="12"/>
      <color indexed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b/>
      <sz val="8"/>
      <color indexed="10"/>
      <name val="Arial"/>
      <family val="2"/>
    </font>
    <font>
      <b/>
      <sz val="7"/>
      <name val="Arial"/>
      <family val="2"/>
    </font>
    <font>
      <sz val="9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92">
    <xf numFmtId="0" fontId="0" fillId="0" borderId="0" xfId="0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/>
    <xf numFmtId="0" fontId="6" fillId="0" borderId="0" xfId="0" applyFont="1" applyBorder="1" applyProtection="1"/>
    <xf numFmtId="0" fontId="8" fillId="0" borderId="0" xfId="0" applyFont="1" applyBorder="1" applyAlignment="1">
      <alignment horizontal="right" vertical="top"/>
    </xf>
    <xf numFmtId="0" fontId="8" fillId="0" borderId="0" xfId="0" applyFont="1" applyBorder="1" applyAlignment="1" applyProtection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1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1" fillId="0" borderId="0" xfId="0" applyFont="1" applyBorder="1" applyAlignment="1">
      <alignment vertical="top"/>
    </xf>
    <xf numFmtId="0" fontId="8" fillId="0" borderId="0" xfId="0" applyFont="1" applyBorder="1" applyAlignment="1">
      <alignment horizontal="justify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/>
    <xf numFmtId="168" fontId="15" fillId="0" borderId="0" xfId="2" applyNumberFormat="1" applyFont="1" applyFill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left"/>
    </xf>
    <xf numFmtId="0" fontId="15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6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justify" vertical="top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2" fontId="14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justify"/>
    </xf>
    <xf numFmtId="2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11" fillId="0" borderId="1" xfId="0" applyNumberFormat="1" applyFont="1" applyBorder="1" applyProtection="1">
      <protection locked="0"/>
    </xf>
    <xf numFmtId="2" fontId="6" fillId="0" borderId="1" xfId="0" applyNumberFormat="1" applyFont="1" applyBorder="1"/>
    <xf numFmtId="0" fontId="17" fillId="0" borderId="0" xfId="0" applyFont="1" applyBorder="1"/>
    <xf numFmtId="0" fontId="19" fillId="0" borderId="0" xfId="0" applyFont="1" applyBorder="1"/>
    <xf numFmtId="168" fontId="6" fillId="0" borderId="0" xfId="2" applyNumberFormat="1" applyFont="1" applyFill="1" applyBorder="1" applyAlignment="1" applyProtection="1"/>
    <xf numFmtId="166" fontId="6" fillId="0" borderId="0" xfId="1" applyFont="1" applyBorder="1"/>
    <xf numFmtId="166" fontId="4" fillId="0" borderId="0" xfId="1" applyFont="1" applyBorder="1"/>
    <xf numFmtId="9" fontId="6" fillId="0" borderId="0" xfId="0" applyNumberFormat="1" applyFont="1" applyBorder="1" applyAlignment="1">
      <alignment horizontal="left"/>
    </xf>
    <xf numFmtId="0" fontId="13" fillId="0" borderId="0" xfId="0" applyFont="1" applyBorder="1" applyProtection="1"/>
    <xf numFmtId="0" fontId="20" fillId="0" borderId="1" xfId="0" applyFont="1" applyBorder="1" applyAlignment="1" applyProtection="1">
      <alignment horizontal="center"/>
      <protection locked="0"/>
    </xf>
    <xf numFmtId="0" fontId="20" fillId="0" borderId="1" xfId="0" applyNumberFormat="1" applyFont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2" fontId="6" fillId="2" borderId="1" xfId="0" applyNumberFormat="1" applyFont="1" applyFill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21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/>
    </xf>
    <xf numFmtId="168" fontId="3" fillId="0" borderId="0" xfId="2" applyNumberFormat="1" applyFont="1" applyFill="1" applyBorder="1" applyAlignment="1" applyProtection="1">
      <alignment horizontal="right"/>
    </xf>
    <xf numFmtId="41" fontId="3" fillId="0" borderId="0" xfId="2" applyFont="1" applyFill="1" applyBorder="1" applyAlignment="1" applyProtection="1">
      <alignment horizontal="right"/>
    </xf>
    <xf numFmtId="0" fontId="6" fillId="0" borderId="0" xfId="0" applyFont="1" applyBorder="1" applyAlignment="1">
      <alignment horizontal="left"/>
    </xf>
    <xf numFmtId="0" fontId="11" fillId="0" borderId="0" xfId="0" applyFont="1" applyBorder="1" applyAlignment="1" applyProtection="1">
      <alignment horizont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/>
      <protection locked="0"/>
    </xf>
    <xf numFmtId="0" fontId="23" fillId="0" borderId="0" xfId="0" applyFont="1" applyAlignment="1">
      <alignment vertical="top" wrapText="1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2" fontId="6" fillId="0" borderId="1" xfId="0" applyNumberFormat="1" applyFont="1" applyBorder="1" applyAlignment="1" applyProtection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3">
    <cellStyle name="Euro" xfId="1" xr:uid="{00000000-0005-0000-0000-000003000000}"/>
    <cellStyle name="Migliaia [0]" xfId="2" builtinId="6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3760"/>
      <rgbColor rgb="00FFFFFF"/>
      <rgbColor rgb="00F86400"/>
      <rgbColor rgb="00292929"/>
      <rgbColor rgb="00FFFF99"/>
      <rgbColor rgb="00111111"/>
      <rgbColor rgb="00000000"/>
      <rgbColor rgb="00333333"/>
      <rgbColor rgb="00CA0000"/>
      <rgbColor rgb="00FFFF00"/>
      <rgbColor rgb="00BBE2FF"/>
      <rgbColor rgb="00FFBFBF"/>
      <rgbColor rgb="00BBFFDD"/>
      <rgbColor rgb="00FFFF66"/>
      <rgbColor rgb="00777777"/>
      <rgbColor rgb="00FFFFFF"/>
      <rgbColor rgb="00FFFFCC"/>
      <rgbColor rgb="00000000"/>
      <rgbColor rgb="004D4D4D"/>
      <rgbColor rgb="00969696"/>
      <rgbColor rgb="00C0C0C0"/>
      <rgbColor rgb="00DDDDDD"/>
      <rgbColor rgb="00EAEAEA"/>
      <rgbColor rgb="00F8F8F8"/>
      <rgbColor rgb="004D4D4D"/>
      <rgbColor rgb="00DDDDDD"/>
      <rgbColor rgb="00F8F8F8"/>
      <rgbColor rgb="00D80000"/>
      <rgbColor rgb="00FFFF00"/>
      <rgbColor rgb="00000099"/>
      <rgbColor rgb="00FF0000"/>
      <rgbColor rgb="00000000"/>
      <rgbColor rgb="004D4D4D"/>
      <rgbColor rgb="00DDDDDD"/>
      <rgbColor rgb="00C0C0C0"/>
      <rgbColor rgb="00B2B2B2"/>
      <rgbColor rgb="00EAEAEA"/>
      <rgbColor rgb="00808080"/>
      <rgbColor rgb="00F8F8F8"/>
      <rgbColor rgb="00969696"/>
      <rgbColor rgb="0085FFC2"/>
      <rgbColor rgb="00009E9A"/>
      <rgbColor rgb="00FFC299"/>
      <rgbColor rgb="00080808"/>
      <rgbColor rgb="00FF9349"/>
      <rgbColor rgb="00FF1515"/>
      <rgbColor rgb="00FFFFCC"/>
      <rgbColor rgb="00E1FFF0"/>
      <rgbColor rgb="00A7D9FF"/>
      <rgbColor rgb="0000726F"/>
      <rgbColor rgb="00005BA0"/>
      <rgbColor rgb="00004F8A"/>
      <rgbColor rgb="0000467A"/>
      <rgbColor rgb="005F5F5F"/>
      <rgbColor rgb="00D5EDFF"/>
      <rgbColor rgb="00E5F4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CF277-1774-4BE2-B386-033C2CB520E9}">
  <sheetPr>
    <tabColor rgb="FFFFFF00"/>
  </sheetPr>
  <dimension ref="A2:W166"/>
  <sheetViews>
    <sheetView tabSelected="1" topLeftCell="A22" zoomScale="130" zoomScaleNormal="130" workbookViewId="0">
      <selection activeCell="M7" sqref="M7"/>
    </sheetView>
  </sheetViews>
  <sheetFormatPr defaultColWidth="9" defaultRowHeight="13.2" x14ac:dyDescent="0.25"/>
  <cols>
    <col min="1" max="1" width="5.44140625" style="2" customWidth="1"/>
    <col min="2" max="2" width="8" style="2" customWidth="1"/>
    <col min="3" max="3" width="11.88671875" style="2" customWidth="1"/>
    <col min="4" max="4" width="9.44140625" style="2" customWidth="1"/>
    <col min="5" max="5" width="8.109375" style="2" customWidth="1"/>
    <col min="6" max="6" width="6" style="2" customWidth="1"/>
    <col min="7" max="7" width="7.6640625" style="2" customWidth="1"/>
    <col min="8" max="8" width="11.88671875" style="2" bestFit="1" customWidth="1"/>
    <col min="9" max="9" width="7.44140625" style="2" customWidth="1"/>
    <col min="10" max="10" width="11.88671875" style="2" customWidth="1"/>
    <col min="11" max="11" width="6.6640625" style="2" customWidth="1"/>
    <col min="12" max="12" width="8.5546875" style="2" customWidth="1"/>
    <col min="13" max="13" width="9.44140625" style="2" customWidth="1"/>
    <col min="14" max="15" width="0" style="2" hidden="1" customWidth="1"/>
    <col min="16" max="16" width="2.44140625" style="2" customWidth="1"/>
    <col min="17" max="256" width="9" style="2"/>
    <col min="257" max="257" width="5.44140625" style="2" customWidth="1"/>
    <col min="258" max="258" width="8" style="2" customWidth="1"/>
    <col min="259" max="259" width="11.88671875" style="2" customWidth="1"/>
    <col min="260" max="260" width="9.44140625" style="2" customWidth="1"/>
    <col min="261" max="261" width="8.109375" style="2" customWidth="1"/>
    <col min="262" max="262" width="6" style="2" customWidth="1"/>
    <col min="263" max="263" width="7.6640625" style="2" customWidth="1"/>
    <col min="264" max="264" width="6.5546875" style="2" customWidth="1"/>
    <col min="265" max="265" width="7.44140625" style="2" customWidth="1"/>
    <col min="266" max="266" width="11.88671875" style="2" customWidth="1"/>
    <col min="267" max="267" width="6.6640625" style="2" customWidth="1"/>
    <col min="268" max="269" width="6" style="2" customWidth="1"/>
    <col min="270" max="271" width="0" style="2" hidden="1" customWidth="1"/>
    <col min="272" max="272" width="2.44140625" style="2" customWidth="1"/>
    <col min="273" max="512" width="9" style="2"/>
    <col min="513" max="513" width="5.44140625" style="2" customWidth="1"/>
    <col min="514" max="514" width="8" style="2" customWidth="1"/>
    <col min="515" max="515" width="11.88671875" style="2" customWidth="1"/>
    <col min="516" max="516" width="9.44140625" style="2" customWidth="1"/>
    <col min="517" max="517" width="8.109375" style="2" customWidth="1"/>
    <col min="518" max="518" width="6" style="2" customWidth="1"/>
    <col min="519" max="519" width="7.6640625" style="2" customWidth="1"/>
    <col min="520" max="520" width="6.5546875" style="2" customWidth="1"/>
    <col min="521" max="521" width="7.44140625" style="2" customWidth="1"/>
    <col min="522" max="522" width="11.88671875" style="2" customWidth="1"/>
    <col min="523" max="523" width="6.6640625" style="2" customWidth="1"/>
    <col min="524" max="525" width="6" style="2" customWidth="1"/>
    <col min="526" max="527" width="0" style="2" hidden="1" customWidth="1"/>
    <col min="528" max="528" width="2.44140625" style="2" customWidth="1"/>
    <col min="529" max="768" width="9" style="2"/>
    <col min="769" max="769" width="5.44140625" style="2" customWidth="1"/>
    <col min="770" max="770" width="8" style="2" customWidth="1"/>
    <col min="771" max="771" width="11.88671875" style="2" customWidth="1"/>
    <col min="772" max="772" width="9.44140625" style="2" customWidth="1"/>
    <col min="773" max="773" width="8.109375" style="2" customWidth="1"/>
    <col min="774" max="774" width="6" style="2" customWidth="1"/>
    <col min="775" max="775" width="7.6640625" style="2" customWidth="1"/>
    <col min="776" max="776" width="6.5546875" style="2" customWidth="1"/>
    <col min="777" max="777" width="7.44140625" style="2" customWidth="1"/>
    <col min="778" max="778" width="11.88671875" style="2" customWidth="1"/>
    <col min="779" max="779" width="6.6640625" style="2" customWidth="1"/>
    <col min="780" max="781" width="6" style="2" customWidth="1"/>
    <col min="782" max="783" width="0" style="2" hidden="1" customWidth="1"/>
    <col min="784" max="784" width="2.44140625" style="2" customWidth="1"/>
    <col min="785" max="1024" width="9" style="2"/>
    <col min="1025" max="1025" width="5.44140625" style="2" customWidth="1"/>
    <col min="1026" max="1026" width="8" style="2" customWidth="1"/>
    <col min="1027" max="1027" width="11.88671875" style="2" customWidth="1"/>
    <col min="1028" max="1028" width="9.44140625" style="2" customWidth="1"/>
    <col min="1029" max="1029" width="8.109375" style="2" customWidth="1"/>
    <col min="1030" max="1030" width="6" style="2" customWidth="1"/>
    <col min="1031" max="1031" width="7.6640625" style="2" customWidth="1"/>
    <col min="1032" max="1032" width="6.5546875" style="2" customWidth="1"/>
    <col min="1033" max="1033" width="7.44140625" style="2" customWidth="1"/>
    <col min="1034" max="1034" width="11.88671875" style="2" customWidth="1"/>
    <col min="1035" max="1035" width="6.6640625" style="2" customWidth="1"/>
    <col min="1036" max="1037" width="6" style="2" customWidth="1"/>
    <col min="1038" max="1039" width="0" style="2" hidden="1" customWidth="1"/>
    <col min="1040" max="1040" width="2.44140625" style="2" customWidth="1"/>
    <col min="1041" max="1280" width="9" style="2"/>
    <col min="1281" max="1281" width="5.44140625" style="2" customWidth="1"/>
    <col min="1282" max="1282" width="8" style="2" customWidth="1"/>
    <col min="1283" max="1283" width="11.88671875" style="2" customWidth="1"/>
    <col min="1284" max="1284" width="9.44140625" style="2" customWidth="1"/>
    <col min="1285" max="1285" width="8.109375" style="2" customWidth="1"/>
    <col min="1286" max="1286" width="6" style="2" customWidth="1"/>
    <col min="1287" max="1287" width="7.6640625" style="2" customWidth="1"/>
    <col min="1288" max="1288" width="6.5546875" style="2" customWidth="1"/>
    <col min="1289" max="1289" width="7.44140625" style="2" customWidth="1"/>
    <col min="1290" max="1290" width="11.88671875" style="2" customWidth="1"/>
    <col min="1291" max="1291" width="6.6640625" style="2" customWidth="1"/>
    <col min="1292" max="1293" width="6" style="2" customWidth="1"/>
    <col min="1294" max="1295" width="0" style="2" hidden="1" customWidth="1"/>
    <col min="1296" max="1296" width="2.44140625" style="2" customWidth="1"/>
    <col min="1297" max="1536" width="9" style="2"/>
    <col min="1537" max="1537" width="5.44140625" style="2" customWidth="1"/>
    <col min="1538" max="1538" width="8" style="2" customWidth="1"/>
    <col min="1539" max="1539" width="11.88671875" style="2" customWidth="1"/>
    <col min="1540" max="1540" width="9.44140625" style="2" customWidth="1"/>
    <col min="1541" max="1541" width="8.109375" style="2" customWidth="1"/>
    <col min="1542" max="1542" width="6" style="2" customWidth="1"/>
    <col min="1543" max="1543" width="7.6640625" style="2" customWidth="1"/>
    <col min="1544" max="1544" width="6.5546875" style="2" customWidth="1"/>
    <col min="1545" max="1545" width="7.44140625" style="2" customWidth="1"/>
    <col min="1546" max="1546" width="11.88671875" style="2" customWidth="1"/>
    <col min="1547" max="1547" width="6.6640625" style="2" customWidth="1"/>
    <col min="1548" max="1549" width="6" style="2" customWidth="1"/>
    <col min="1550" max="1551" width="0" style="2" hidden="1" customWidth="1"/>
    <col min="1552" max="1552" width="2.44140625" style="2" customWidth="1"/>
    <col min="1553" max="1792" width="9" style="2"/>
    <col min="1793" max="1793" width="5.44140625" style="2" customWidth="1"/>
    <col min="1794" max="1794" width="8" style="2" customWidth="1"/>
    <col min="1795" max="1795" width="11.88671875" style="2" customWidth="1"/>
    <col min="1796" max="1796" width="9.44140625" style="2" customWidth="1"/>
    <col min="1797" max="1797" width="8.109375" style="2" customWidth="1"/>
    <col min="1798" max="1798" width="6" style="2" customWidth="1"/>
    <col min="1799" max="1799" width="7.6640625" style="2" customWidth="1"/>
    <col min="1800" max="1800" width="6.5546875" style="2" customWidth="1"/>
    <col min="1801" max="1801" width="7.44140625" style="2" customWidth="1"/>
    <col min="1802" max="1802" width="11.88671875" style="2" customWidth="1"/>
    <col min="1803" max="1803" width="6.6640625" style="2" customWidth="1"/>
    <col min="1804" max="1805" width="6" style="2" customWidth="1"/>
    <col min="1806" max="1807" width="0" style="2" hidden="1" customWidth="1"/>
    <col min="1808" max="1808" width="2.44140625" style="2" customWidth="1"/>
    <col min="1809" max="2048" width="9" style="2"/>
    <col min="2049" max="2049" width="5.44140625" style="2" customWidth="1"/>
    <col min="2050" max="2050" width="8" style="2" customWidth="1"/>
    <col min="2051" max="2051" width="11.88671875" style="2" customWidth="1"/>
    <col min="2052" max="2052" width="9.44140625" style="2" customWidth="1"/>
    <col min="2053" max="2053" width="8.109375" style="2" customWidth="1"/>
    <col min="2054" max="2054" width="6" style="2" customWidth="1"/>
    <col min="2055" max="2055" width="7.6640625" style="2" customWidth="1"/>
    <col min="2056" max="2056" width="6.5546875" style="2" customWidth="1"/>
    <col min="2057" max="2057" width="7.44140625" style="2" customWidth="1"/>
    <col min="2058" max="2058" width="11.88671875" style="2" customWidth="1"/>
    <col min="2059" max="2059" width="6.6640625" style="2" customWidth="1"/>
    <col min="2060" max="2061" width="6" style="2" customWidth="1"/>
    <col min="2062" max="2063" width="0" style="2" hidden="1" customWidth="1"/>
    <col min="2064" max="2064" width="2.44140625" style="2" customWidth="1"/>
    <col min="2065" max="2304" width="9" style="2"/>
    <col min="2305" max="2305" width="5.44140625" style="2" customWidth="1"/>
    <col min="2306" max="2306" width="8" style="2" customWidth="1"/>
    <col min="2307" max="2307" width="11.88671875" style="2" customWidth="1"/>
    <col min="2308" max="2308" width="9.44140625" style="2" customWidth="1"/>
    <col min="2309" max="2309" width="8.109375" style="2" customWidth="1"/>
    <col min="2310" max="2310" width="6" style="2" customWidth="1"/>
    <col min="2311" max="2311" width="7.6640625" style="2" customWidth="1"/>
    <col min="2312" max="2312" width="6.5546875" style="2" customWidth="1"/>
    <col min="2313" max="2313" width="7.44140625" style="2" customWidth="1"/>
    <col min="2314" max="2314" width="11.88671875" style="2" customWidth="1"/>
    <col min="2315" max="2315" width="6.6640625" style="2" customWidth="1"/>
    <col min="2316" max="2317" width="6" style="2" customWidth="1"/>
    <col min="2318" max="2319" width="0" style="2" hidden="1" customWidth="1"/>
    <col min="2320" max="2320" width="2.44140625" style="2" customWidth="1"/>
    <col min="2321" max="2560" width="9" style="2"/>
    <col min="2561" max="2561" width="5.44140625" style="2" customWidth="1"/>
    <col min="2562" max="2562" width="8" style="2" customWidth="1"/>
    <col min="2563" max="2563" width="11.88671875" style="2" customWidth="1"/>
    <col min="2564" max="2564" width="9.44140625" style="2" customWidth="1"/>
    <col min="2565" max="2565" width="8.109375" style="2" customWidth="1"/>
    <col min="2566" max="2566" width="6" style="2" customWidth="1"/>
    <col min="2567" max="2567" width="7.6640625" style="2" customWidth="1"/>
    <col min="2568" max="2568" width="6.5546875" style="2" customWidth="1"/>
    <col min="2569" max="2569" width="7.44140625" style="2" customWidth="1"/>
    <col min="2570" max="2570" width="11.88671875" style="2" customWidth="1"/>
    <col min="2571" max="2571" width="6.6640625" style="2" customWidth="1"/>
    <col min="2572" max="2573" width="6" style="2" customWidth="1"/>
    <col min="2574" max="2575" width="0" style="2" hidden="1" customWidth="1"/>
    <col min="2576" max="2576" width="2.44140625" style="2" customWidth="1"/>
    <col min="2577" max="2816" width="9" style="2"/>
    <col min="2817" max="2817" width="5.44140625" style="2" customWidth="1"/>
    <col min="2818" max="2818" width="8" style="2" customWidth="1"/>
    <col min="2819" max="2819" width="11.88671875" style="2" customWidth="1"/>
    <col min="2820" max="2820" width="9.44140625" style="2" customWidth="1"/>
    <col min="2821" max="2821" width="8.109375" style="2" customWidth="1"/>
    <col min="2822" max="2822" width="6" style="2" customWidth="1"/>
    <col min="2823" max="2823" width="7.6640625" style="2" customWidth="1"/>
    <col min="2824" max="2824" width="6.5546875" style="2" customWidth="1"/>
    <col min="2825" max="2825" width="7.44140625" style="2" customWidth="1"/>
    <col min="2826" max="2826" width="11.88671875" style="2" customWidth="1"/>
    <col min="2827" max="2827" width="6.6640625" style="2" customWidth="1"/>
    <col min="2828" max="2829" width="6" style="2" customWidth="1"/>
    <col min="2830" max="2831" width="0" style="2" hidden="1" customWidth="1"/>
    <col min="2832" max="2832" width="2.44140625" style="2" customWidth="1"/>
    <col min="2833" max="3072" width="9" style="2"/>
    <col min="3073" max="3073" width="5.44140625" style="2" customWidth="1"/>
    <col min="3074" max="3074" width="8" style="2" customWidth="1"/>
    <col min="3075" max="3075" width="11.88671875" style="2" customWidth="1"/>
    <col min="3076" max="3076" width="9.44140625" style="2" customWidth="1"/>
    <col min="3077" max="3077" width="8.109375" style="2" customWidth="1"/>
    <col min="3078" max="3078" width="6" style="2" customWidth="1"/>
    <col min="3079" max="3079" width="7.6640625" style="2" customWidth="1"/>
    <col min="3080" max="3080" width="6.5546875" style="2" customWidth="1"/>
    <col min="3081" max="3081" width="7.44140625" style="2" customWidth="1"/>
    <col min="3082" max="3082" width="11.88671875" style="2" customWidth="1"/>
    <col min="3083" max="3083" width="6.6640625" style="2" customWidth="1"/>
    <col min="3084" max="3085" width="6" style="2" customWidth="1"/>
    <col min="3086" max="3087" width="0" style="2" hidden="1" customWidth="1"/>
    <col min="3088" max="3088" width="2.44140625" style="2" customWidth="1"/>
    <col min="3089" max="3328" width="9" style="2"/>
    <col min="3329" max="3329" width="5.44140625" style="2" customWidth="1"/>
    <col min="3330" max="3330" width="8" style="2" customWidth="1"/>
    <col min="3331" max="3331" width="11.88671875" style="2" customWidth="1"/>
    <col min="3332" max="3332" width="9.44140625" style="2" customWidth="1"/>
    <col min="3333" max="3333" width="8.109375" style="2" customWidth="1"/>
    <col min="3334" max="3334" width="6" style="2" customWidth="1"/>
    <col min="3335" max="3335" width="7.6640625" style="2" customWidth="1"/>
    <col min="3336" max="3336" width="6.5546875" style="2" customWidth="1"/>
    <col min="3337" max="3337" width="7.44140625" style="2" customWidth="1"/>
    <col min="3338" max="3338" width="11.88671875" style="2" customWidth="1"/>
    <col min="3339" max="3339" width="6.6640625" style="2" customWidth="1"/>
    <col min="3340" max="3341" width="6" style="2" customWidth="1"/>
    <col min="3342" max="3343" width="0" style="2" hidden="1" customWidth="1"/>
    <col min="3344" max="3344" width="2.44140625" style="2" customWidth="1"/>
    <col min="3345" max="3584" width="9" style="2"/>
    <col min="3585" max="3585" width="5.44140625" style="2" customWidth="1"/>
    <col min="3586" max="3586" width="8" style="2" customWidth="1"/>
    <col min="3587" max="3587" width="11.88671875" style="2" customWidth="1"/>
    <col min="3588" max="3588" width="9.44140625" style="2" customWidth="1"/>
    <col min="3589" max="3589" width="8.109375" style="2" customWidth="1"/>
    <col min="3590" max="3590" width="6" style="2" customWidth="1"/>
    <col min="3591" max="3591" width="7.6640625" style="2" customWidth="1"/>
    <col min="3592" max="3592" width="6.5546875" style="2" customWidth="1"/>
    <col min="3593" max="3593" width="7.44140625" style="2" customWidth="1"/>
    <col min="3594" max="3594" width="11.88671875" style="2" customWidth="1"/>
    <col min="3595" max="3595" width="6.6640625" style="2" customWidth="1"/>
    <col min="3596" max="3597" width="6" style="2" customWidth="1"/>
    <col min="3598" max="3599" width="0" style="2" hidden="1" customWidth="1"/>
    <col min="3600" max="3600" width="2.44140625" style="2" customWidth="1"/>
    <col min="3601" max="3840" width="9" style="2"/>
    <col min="3841" max="3841" width="5.44140625" style="2" customWidth="1"/>
    <col min="3842" max="3842" width="8" style="2" customWidth="1"/>
    <col min="3843" max="3843" width="11.88671875" style="2" customWidth="1"/>
    <col min="3844" max="3844" width="9.44140625" style="2" customWidth="1"/>
    <col min="3845" max="3845" width="8.109375" style="2" customWidth="1"/>
    <col min="3846" max="3846" width="6" style="2" customWidth="1"/>
    <col min="3847" max="3847" width="7.6640625" style="2" customWidth="1"/>
    <col min="3848" max="3848" width="6.5546875" style="2" customWidth="1"/>
    <col min="3849" max="3849" width="7.44140625" style="2" customWidth="1"/>
    <col min="3850" max="3850" width="11.88671875" style="2" customWidth="1"/>
    <col min="3851" max="3851" width="6.6640625" style="2" customWidth="1"/>
    <col min="3852" max="3853" width="6" style="2" customWidth="1"/>
    <col min="3854" max="3855" width="0" style="2" hidden="1" customWidth="1"/>
    <col min="3856" max="3856" width="2.44140625" style="2" customWidth="1"/>
    <col min="3857" max="4096" width="9" style="2"/>
    <col min="4097" max="4097" width="5.44140625" style="2" customWidth="1"/>
    <col min="4098" max="4098" width="8" style="2" customWidth="1"/>
    <col min="4099" max="4099" width="11.88671875" style="2" customWidth="1"/>
    <col min="4100" max="4100" width="9.44140625" style="2" customWidth="1"/>
    <col min="4101" max="4101" width="8.109375" style="2" customWidth="1"/>
    <col min="4102" max="4102" width="6" style="2" customWidth="1"/>
    <col min="4103" max="4103" width="7.6640625" style="2" customWidth="1"/>
    <col min="4104" max="4104" width="6.5546875" style="2" customWidth="1"/>
    <col min="4105" max="4105" width="7.44140625" style="2" customWidth="1"/>
    <col min="4106" max="4106" width="11.88671875" style="2" customWidth="1"/>
    <col min="4107" max="4107" width="6.6640625" style="2" customWidth="1"/>
    <col min="4108" max="4109" width="6" style="2" customWidth="1"/>
    <col min="4110" max="4111" width="0" style="2" hidden="1" customWidth="1"/>
    <col min="4112" max="4112" width="2.44140625" style="2" customWidth="1"/>
    <col min="4113" max="4352" width="9" style="2"/>
    <col min="4353" max="4353" width="5.44140625" style="2" customWidth="1"/>
    <col min="4354" max="4354" width="8" style="2" customWidth="1"/>
    <col min="4355" max="4355" width="11.88671875" style="2" customWidth="1"/>
    <col min="4356" max="4356" width="9.44140625" style="2" customWidth="1"/>
    <col min="4357" max="4357" width="8.109375" style="2" customWidth="1"/>
    <col min="4358" max="4358" width="6" style="2" customWidth="1"/>
    <col min="4359" max="4359" width="7.6640625" style="2" customWidth="1"/>
    <col min="4360" max="4360" width="6.5546875" style="2" customWidth="1"/>
    <col min="4361" max="4361" width="7.44140625" style="2" customWidth="1"/>
    <col min="4362" max="4362" width="11.88671875" style="2" customWidth="1"/>
    <col min="4363" max="4363" width="6.6640625" style="2" customWidth="1"/>
    <col min="4364" max="4365" width="6" style="2" customWidth="1"/>
    <col min="4366" max="4367" width="0" style="2" hidden="1" customWidth="1"/>
    <col min="4368" max="4368" width="2.44140625" style="2" customWidth="1"/>
    <col min="4369" max="4608" width="9" style="2"/>
    <col min="4609" max="4609" width="5.44140625" style="2" customWidth="1"/>
    <col min="4610" max="4610" width="8" style="2" customWidth="1"/>
    <col min="4611" max="4611" width="11.88671875" style="2" customWidth="1"/>
    <col min="4612" max="4612" width="9.44140625" style="2" customWidth="1"/>
    <col min="4613" max="4613" width="8.109375" style="2" customWidth="1"/>
    <col min="4614" max="4614" width="6" style="2" customWidth="1"/>
    <col min="4615" max="4615" width="7.6640625" style="2" customWidth="1"/>
    <col min="4616" max="4616" width="6.5546875" style="2" customWidth="1"/>
    <col min="4617" max="4617" width="7.44140625" style="2" customWidth="1"/>
    <col min="4618" max="4618" width="11.88671875" style="2" customWidth="1"/>
    <col min="4619" max="4619" width="6.6640625" style="2" customWidth="1"/>
    <col min="4620" max="4621" width="6" style="2" customWidth="1"/>
    <col min="4622" max="4623" width="0" style="2" hidden="1" customWidth="1"/>
    <col min="4624" max="4624" width="2.44140625" style="2" customWidth="1"/>
    <col min="4625" max="4864" width="9" style="2"/>
    <col min="4865" max="4865" width="5.44140625" style="2" customWidth="1"/>
    <col min="4866" max="4866" width="8" style="2" customWidth="1"/>
    <col min="4867" max="4867" width="11.88671875" style="2" customWidth="1"/>
    <col min="4868" max="4868" width="9.44140625" style="2" customWidth="1"/>
    <col min="4869" max="4869" width="8.109375" style="2" customWidth="1"/>
    <col min="4870" max="4870" width="6" style="2" customWidth="1"/>
    <col min="4871" max="4871" width="7.6640625" style="2" customWidth="1"/>
    <col min="4872" max="4872" width="6.5546875" style="2" customWidth="1"/>
    <col min="4873" max="4873" width="7.44140625" style="2" customWidth="1"/>
    <col min="4874" max="4874" width="11.88671875" style="2" customWidth="1"/>
    <col min="4875" max="4875" width="6.6640625" style="2" customWidth="1"/>
    <col min="4876" max="4877" width="6" style="2" customWidth="1"/>
    <col min="4878" max="4879" width="0" style="2" hidden="1" customWidth="1"/>
    <col min="4880" max="4880" width="2.44140625" style="2" customWidth="1"/>
    <col min="4881" max="5120" width="9" style="2"/>
    <col min="5121" max="5121" width="5.44140625" style="2" customWidth="1"/>
    <col min="5122" max="5122" width="8" style="2" customWidth="1"/>
    <col min="5123" max="5123" width="11.88671875" style="2" customWidth="1"/>
    <col min="5124" max="5124" width="9.44140625" style="2" customWidth="1"/>
    <col min="5125" max="5125" width="8.109375" style="2" customWidth="1"/>
    <col min="5126" max="5126" width="6" style="2" customWidth="1"/>
    <col min="5127" max="5127" width="7.6640625" style="2" customWidth="1"/>
    <col min="5128" max="5128" width="6.5546875" style="2" customWidth="1"/>
    <col min="5129" max="5129" width="7.44140625" style="2" customWidth="1"/>
    <col min="5130" max="5130" width="11.88671875" style="2" customWidth="1"/>
    <col min="5131" max="5131" width="6.6640625" style="2" customWidth="1"/>
    <col min="5132" max="5133" width="6" style="2" customWidth="1"/>
    <col min="5134" max="5135" width="0" style="2" hidden="1" customWidth="1"/>
    <col min="5136" max="5136" width="2.44140625" style="2" customWidth="1"/>
    <col min="5137" max="5376" width="9" style="2"/>
    <col min="5377" max="5377" width="5.44140625" style="2" customWidth="1"/>
    <col min="5378" max="5378" width="8" style="2" customWidth="1"/>
    <col min="5379" max="5379" width="11.88671875" style="2" customWidth="1"/>
    <col min="5380" max="5380" width="9.44140625" style="2" customWidth="1"/>
    <col min="5381" max="5381" width="8.109375" style="2" customWidth="1"/>
    <col min="5382" max="5382" width="6" style="2" customWidth="1"/>
    <col min="5383" max="5383" width="7.6640625" style="2" customWidth="1"/>
    <col min="5384" max="5384" width="6.5546875" style="2" customWidth="1"/>
    <col min="5385" max="5385" width="7.44140625" style="2" customWidth="1"/>
    <col min="5386" max="5386" width="11.88671875" style="2" customWidth="1"/>
    <col min="5387" max="5387" width="6.6640625" style="2" customWidth="1"/>
    <col min="5388" max="5389" width="6" style="2" customWidth="1"/>
    <col min="5390" max="5391" width="0" style="2" hidden="1" customWidth="1"/>
    <col min="5392" max="5392" width="2.44140625" style="2" customWidth="1"/>
    <col min="5393" max="5632" width="9" style="2"/>
    <col min="5633" max="5633" width="5.44140625" style="2" customWidth="1"/>
    <col min="5634" max="5634" width="8" style="2" customWidth="1"/>
    <col min="5635" max="5635" width="11.88671875" style="2" customWidth="1"/>
    <col min="5636" max="5636" width="9.44140625" style="2" customWidth="1"/>
    <col min="5637" max="5637" width="8.109375" style="2" customWidth="1"/>
    <col min="5638" max="5638" width="6" style="2" customWidth="1"/>
    <col min="5639" max="5639" width="7.6640625" style="2" customWidth="1"/>
    <col min="5640" max="5640" width="6.5546875" style="2" customWidth="1"/>
    <col min="5641" max="5641" width="7.44140625" style="2" customWidth="1"/>
    <col min="5642" max="5642" width="11.88671875" style="2" customWidth="1"/>
    <col min="5643" max="5643" width="6.6640625" style="2" customWidth="1"/>
    <col min="5644" max="5645" width="6" style="2" customWidth="1"/>
    <col min="5646" max="5647" width="0" style="2" hidden="1" customWidth="1"/>
    <col min="5648" max="5648" width="2.44140625" style="2" customWidth="1"/>
    <col min="5649" max="5888" width="9" style="2"/>
    <col min="5889" max="5889" width="5.44140625" style="2" customWidth="1"/>
    <col min="5890" max="5890" width="8" style="2" customWidth="1"/>
    <col min="5891" max="5891" width="11.88671875" style="2" customWidth="1"/>
    <col min="5892" max="5892" width="9.44140625" style="2" customWidth="1"/>
    <col min="5893" max="5893" width="8.109375" style="2" customWidth="1"/>
    <col min="5894" max="5894" width="6" style="2" customWidth="1"/>
    <col min="5895" max="5895" width="7.6640625" style="2" customWidth="1"/>
    <col min="5896" max="5896" width="6.5546875" style="2" customWidth="1"/>
    <col min="5897" max="5897" width="7.44140625" style="2" customWidth="1"/>
    <col min="5898" max="5898" width="11.88671875" style="2" customWidth="1"/>
    <col min="5899" max="5899" width="6.6640625" style="2" customWidth="1"/>
    <col min="5900" max="5901" width="6" style="2" customWidth="1"/>
    <col min="5902" max="5903" width="0" style="2" hidden="1" customWidth="1"/>
    <col min="5904" max="5904" width="2.44140625" style="2" customWidth="1"/>
    <col min="5905" max="6144" width="9" style="2"/>
    <col min="6145" max="6145" width="5.44140625" style="2" customWidth="1"/>
    <col min="6146" max="6146" width="8" style="2" customWidth="1"/>
    <col min="6147" max="6147" width="11.88671875" style="2" customWidth="1"/>
    <col min="6148" max="6148" width="9.44140625" style="2" customWidth="1"/>
    <col min="6149" max="6149" width="8.109375" style="2" customWidth="1"/>
    <col min="6150" max="6150" width="6" style="2" customWidth="1"/>
    <col min="6151" max="6151" width="7.6640625" style="2" customWidth="1"/>
    <col min="6152" max="6152" width="6.5546875" style="2" customWidth="1"/>
    <col min="6153" max="6153" width="7.44140625" style="2" customWidth="1"/>
    <col min="6154" max="6154" width="11.88671875" style="2" customWidth="1"/>
    <col min="6155" max="6155" width="6.6640625" style="2" customWidth="1"/>
    <col min="6156" max="6157" width="6" style="2" customWidth="1"/>
    <col min="6158" max="6159" width="0" style="2" hidden="1" customWidth="1"/>
    <col min="6160" max="6160" width="2.44140625" style="2" customWidth="1"/>
    <col min="6161" max="6400" width="9" style="2"/>
    <col min="6401" max="6401" width="5.44140625" style="2" customWidth="1"/>
    <col min="6402" max="6402" width="8" style="2" customWidth="1"/>
    <col min="6403" max="6403" width="11.88671875" style="2" customWidth="1"/>
    <col min="6404" max="6404" width="9.44140625" style="2" customWidth="1"/>
    <col min="6405" max="6405" width="8.109375" style="2" customWidth="1"/>
    <col min="6406" max="6406" width="6" style="2" customWidth="1"/>
    <col min="6407" max="6407" width="7.6640625" style="2" customWidth="1"/>
    <col min="6408" max="6408" width="6.5546875" style="2" customWidth="1"/>
    <col min="6409" max="6409" width="7.44140625" style="2" customWidth="1"/>
    <col min="6410" max="6410" width="11.88671875" style="2" customWidth="1"/>
    <col min="6411" max="6411" width="6.6640625" style="2" customWidth="1"/>
    <col min="6412" max="6413" width="6" style="2" customWidth="1"/>
    <col min="6414" max="6415" width="0" style="2" hidden="1" customWidth="1"/>
    <col min="6416" max="6416" width="2.44140625" style="2" customWidth="1"/>
    <col min="6417" max="6656" width="9" style="2"/>
    <col min="6657" max="6657" width="5.44140625" style="2" customWidth="1"/>
    <col min="6658" max="6658" width="8" style="2" customWidth="1"/>
    <col min="6659" max="6659" width="11.88671875" style="2" customWidth="1"/>
    <col min="6660" max="6660" width="9.44140625" style="2" customWidth="1"/>
    <col min="6661" max="6661" width="8.109375" style="2" customWidth="1"/>
    <col min="6662" max="6662" width="6" style="2" customWidth="1"/>
    <col min="6663" max="6663" width="7.6640625" style="2" customWidth="1"/>
    <col min="6664" max="6664" width="6.5546875" style="2" customWidth="1"/>
    <col min="6665" max="6665" width="7.44140625" style="2" customWidth="1"/>
    <col min="6666" max="6666" width="11.88671875" style="2" customWidth="1"/>
    <col min="6667" max="6667" width="6.6640625" style="2" customWidth="1"/>
    <col min="6668" max="6669" width="6" style="2" customWidth="1"/>
    <col min="6670" max="6671" width="0" style="2" hidden="1" customWidth="1"/>
    <col min="6672" max="6672" width="2.44140625" style="2" customWidth="1"/>
    <col min="6673" max="6912" width="9" style="2"/>
    <col min="6913" max="6913" width="5.44140625" style="2" customWidth="1"/>
    <col min="6914" max="6914" width="8" style="2" customWidth="1"/>
    <col min="6915" max="6915" width="11.88671875" style="2" customWidth="1"/>
    <col min="6916" max="6916" width="9.44140625" style="2" customWidth="1"/>
    <col min="6917" max="6917" width="8.109375" style="2" customWidth="1"/>
    <col min="6918" max="6918" width="6" style="2" customWidth="1"/>
    <col min="6919" max="6919" width="7.6640625" style="2" customWidth="1"/>
    <col min="6920" max="6920" width="6.5546875" style="2" customWidth="1"/>
    <col min="6921" max="6921" width="7.44140625" style="2" customWidth="1"/>
    <col min="6922" max="6922" width="11.88671875" style="2" customWidth="1"/>
    <col min="6923" max="6923" width="6.6640625" style="2" customWidth="1"/>
    <col min="6924" max="6925" width="6" style="2" customWidth="1"/>
    <col min="6926" max="6927" width="0" style="2" hidden="1" customWidth="1"/>
    <col min="6928" max="6928" width="2.44140625" style="2" customWidth="1"/>
    <col min="6929" max="7168" width="9" style="2"/>
    <col min="7169" max="7169" width="5.44140625" style="2" customWidth="1"/>
    <col min="7170" max="7170" width="8" style="2" customWidth="1"/>
    <col min="7171" max="7171" width="11.88671875" style="2" customWidth="1"/>
    <col min="7172" max="7172" width="9.44140625" style="2" customWidth="1"/>
    <col min="7173" max="7173" width="8.109375" style="2" customWidth="1"/>
    <col min="7174" max="7174" width="6" style="2" customWidth="1"/>
    <col min="7175" max="7175" width="7.6640625" style="2" customWidth="1"/>
    <col min="7176" max="7176" width="6.5546875" style="2" customWidth="1"/>
    <col min="7177" max="7177" width="7.44140625" style="2" customWidth="1"/>
    <col min="7178" max="7178" width="11.88671875" style="2" customWidth="1"/>
    <col min="7179" max="7179" width="6.6640625" style="2" customWidth="1"/>
    <col min="7180" max="7181" width="6" style="2" customWidth="1"/>
    <col min="7182" max="7183" width="0" style="2" hidden="1" customWidth="1"/>
    <col min="7184" max="7184" width="2.44140625" style="2" customWidth="1"/>
    <col min="7185" max="7424" width="9" style="2"/>
    <col min="7425" max="7425" width="5.44140625" style="2" customWidth="1"/>
    <col min="7426" max="7426" width="8" style="2" customWidth="1"/>
    <col min="7427" max="7427" width="11.88671875" style="2" customWidth="1"/>
    <col min="7428" max="7428" width="9.44140625" style="2" customWidth="1"/>
    <col min="7429" max="7429" width="8.109375" style="2" customWidth="1"/>
    <col min="7430" max="7430" width="6" style="2" customWidth="1"/>
    <col min="7431" max="7431" width="7.6640625" style="2" customWidth="1"/>
    <col min="7432" max="7432" width="6.5546875" style="2" customWidth="1"/>
    <col min="7433" max="7433" width="7.44140625" style="2" customWidth="1"/>
    <col min="7434" max="7434" width="11.88671875" style="2" customWidth="1"/>
    <col min="7435" max="7435" width="6.6640625" style="2" customWidth="1"/>
    <col min="7436" max="7437" width="6" style="2" customWidth="1"/>
    <col min="7438" max="7439" width="0" style="2" hidden="1" customWidth="1"/>
    <col min="7440" max="7440" width="2.44140625" style="2" customWidth="1"/>
    <col min="7441" max="7680" width="9" style="2"/>
    <col min="7681" max="7681" width="5.44140625" style="2" customWidth="1"/>
    <col min="7682" max="7682" width="8" style="2" customWidth="1"/>
    <col min="7683" max="7683" width="11.88671875" style="2" customWidth="1"/>
    <col min="7684" max="7684" width="9.44140625" style="2" customWidth="1"/>
    <col min="7685" max="7685" width="8.109375" style="2" customWidth="1"/>
    <col min="7686" max="7686" width="6" style="2" customWidth="1"/>
    <col min="7687" max="7687" width="7.6640625" style="2" customWidth="1"/>
    <col min="7688" max="7688" width="6.5546875" style="2" customWidth="1"/>
    <col min="7689" max="7689" width="7.44140625" style="2" customWidth="1"/>
    <col min="7690" max="7690" width="11.88671875" style="2" customWidth="1"/>
    <col min="7691" max="7691" width="6.6640625" style="2" customWidth="1"/>
    <col min="7692" max="7693" width="6" style="2" customWidth="1"/>
    <col min="7694" max="7695" width="0" style="2" hidden="1" customWidth="1"/>
    <col min="7696" max="7696" width="2.44140625" style="2" customWidth="1"/>
    <col min="7697" max="7936" width="9" style="2"/>
    <col min="7937" max="7937" width="5.44140625" style="2" customWidth="1"/>
    <col min="7938" max="7938" width="8" style="2" customWidth="1"/>
    <col min="7939" max="7939" width="11.88671875" style="2" customWidth="1"/>
    <col min="7940" max="7940" width="9.44140625" style="2" customWidth="1"/>
    <col min="7941" max="7941" width="8.109375" style="2" customWidth="1"/>
    <col min="7942" max="7942" width="6" style="2" customWidth="1"/>
    <col min="7943" max="7943" width="7.6640625" style="2" customWidth="1"/>
    <col min="7944" max="7944" width="6.5546875" style="2" customWidth="1"/>
    <col min="7945" max="7945" width="7.44140625" style="2" customWidth="1"/>
    <col min="7946" max="7946" width="11.88671875" style="2" customWidth="1"/>
    <col min="7947" max="7947" width="6.6640625" style="2" customWidth="1"/>
    <col min="7948" max="7949" width="6" style="2" customWidth="1"/>
    <col min="7950" max="7951" width="0" style="2" hidden="1" customWidth="1"/>
    <col min="7952" max="7952" width="2.44140625" style="2" customWidth="1"/>
    <col min="7953" max="8192" width="9" style="2"/>
    <col min="8193" max="8193" width="5.44140625" style="2" customWidth="1"/>
    <col min="8194" max="8194" width="8" style="2" customWidth="1"/>
    <col min="8195" max="8195" width="11.88671875" style="2" customWidth="1"/>
    <col min="8196" max="8196" width="9.44140625" style="2" customWidth="1"/>
    <col min="8197" max="8197" width="8.109375" style="2" customWidth="1"/>
    <col min="8198" max="8198" width="6" style="2" customWidth="1"/>
    <col min="8199" max="8199" width="7.6640625" style="2" customWidth="1"/>
    <col min="8200" max="8200" width="6.5546875" style="2" customWidth="1"/>
    <col min="8201" max="8201" width="7.44140625" style="2" customWidth="1"/>
    <col min="8202" max="8202" width="11.88671875" style="2" customWidth="1"/>
    <col min="8203" max="8203" width="6.6640625" style="2" customWidth="1"/>
    <col min="8204" max="8205" width="6" style="2" customWidth="1"/>
    <col min="8206" max="8207" width="0" style="2" hidden="1" customWidth="1"/>
    <col min="8208" max="8208" width="2.44140625" style="2" customWidth="1"/>
    <col min="8209" max="8448" width="9" style="2"/>
    <col min="8449" max="8449" width="5.44140625" style="2" customWidth="1"/>
    <col min="8450" max="8450" width="8" style="2" customWidth="1"/>
    <col min="8451" max="8451" width="11.88671875" style="2" customWidth="1"/>
    <col min="8452" max="8452" width="9.44140625" style="2" customWidth="1"/>
    <col min="8453" max="8453" width="8.109375" style="2" customWidth="1"/>
    <col min="8454" max="8454" width="6" style="2" customWidth="1"/>
    <col min="8455" max="8455" width="7.6640625" style="2" customWidth="1"/>
    <col min="8456" max="8456" width="6.5546875" style="2" customWidth="1"/>
    <col min="8457" max="8457" width="7.44140625" style="2" customWidth="1"/>
    <col min="8458" max="8458" width="11.88671875" style="2" customWidth="1"/>
    <col min="8459" max="8459" width="6.6640625" style="2" customWidth="1"/>
    <col min="8460" max="8461" width="6" style="2" customWidth="1"/>
    <col min="8462" max="8463" width="0" style="2" hidden="1" customWidth="1"/>
    <col min="8464" max="8464" width="2.44140625" style="2" customWidth="1"/>
    <col min="8465" max="8704" width="9" style="2"/>
    <col min="8705" max="8705" width="5.44140625" style="2" customWidth="1"/>
    <col min="8706" max="8706" width="8" style="2" customWidth="1"/>
    <col min="8707" max="8707" width="11.88671875" style="2" customWidth="1"/>
    <col min="8708" max="8708" width="9.44140625" style="2" customWidth="1"/>
    <col min="8709" max="8709" width="8.109375" style="2" customWidth="1"/>
    <col min="8710" max="8710" width="6" style="2" customWidth="1"/>
    <col min="8711" max="8711" width="7.6640625" style="2" customWidth="1"/>
    <col min="8712" max="8712" width="6.5546875" style="2" customWidth="1"/>
    <col min="8713" max="8713" width="7.44140625" style="2" customWidth="1"/>
    <col min="8714" max="8714" width="11.88671875" style="2" customWidth="1"/>
    <col min="8715" max="8715" width="6.6640625" style="2" customWidth="1"/>
    <col min="8716" max="8717" width="6" style="2" customWidth="1"/>
    <col min="8718" max="8719" width="0" style="2" hidden="1" customWidth="1"/>
    <col min="8720" max="8720" width="2.44140625" style="2" customWidth="1"/>
    <col min="8721" max="8960" width="9" style="2"/>
    <col min="8961" max="8961" width="5.44140625" style="2" customWidth="1"/>
    <col min="8962" max="8962" width="8" style="2" customWidth="1"/>
    <col min="8963" max="8963" width="11.88671875" style="2" customWidth="1"/>
    <col min="8964" max="8964" width="9.44140625" style="2" customWidth="1"/>
    <col min="8965" max="8965" width="8.109375" style="2" customWidth="1"/>
    <col min="8966" max="8966" width="6" style="2" customWidth="1"/>
    <col min="8967" max="8967" width="7.6640625" style="2" customWidth="1"/>
    <col min="8968" max="8968" width="6.5546875" style="2" customWidth="1"/>
    <col min="8969" max="8969" width="7.44140625" style="2" customWidth="1"/>
    <col min="8970" max="8970" width="11.88671875" style="2" customWidth="1"/>
    <col min="8971" max="8971" width="6.6640625" style="2" customWidth="1"/>
    <col min="8972" max="8973" width="6" style="2" customWidth="1"/>
    <col min="8974" max="8975" width="0" style="2" hidden="1" customWidth="1"/>
    <col min="8976" max="8976" width="2.44140625" style="2" customWidth="1"/>
    <col min="8977" max="9216" width="9" style="2"/>
    <col min="9217" max="9217" width="5.44140625" style="2" customWidth="1"/>
    <col min="9218" max="9218" width="8" style="2" customWidth="1"/>
    <col min="9219" max="9219" width="11.88671875" style="2" customWidth="1"/>
    <col min="9220" max="9220" width="9.44140625" style="2" customWidth="1"/>
    <col min="9221" max="9221" width="8.109375" style="2" customWidth="1"/>
    <col min="9222" max="9222" width="6" style="2" customWidth="1"/>
    <col min="9223" max="9223" width="7.6640625" style="2" customWidth="1"/>
    <col min="9224" max="9224" width="6.5546875" style="2" customWidth="1"/>
    <col min="9225" max="9225" width="7.44140625" style="2" customWidth="1"/>
    <col min="9226" max="9226" width="11.88671875" style="2" customWidth="1"/>
    <col min="9227" max="9227" width="6.6640625" style="2" customWidth="1"/>
    <col min="9228" max="9229" width="6" style="2" customWidth="1"/>
    <col min="9230" max="9231" width="0" style="2" hidden="1" customWidth="1"/>
    <col min="9232" max="9232" width="2.44140625" style="2" customWidth="1"/>
    <col min="9233" max="9472" width="9" style="2"/>
    <col min="9473" max="9473" width="5.44140625" style="2" customWidth="1"/>
    <col min="9474" max="9474" width="8" style="2" customWidth="1"/>
    <col min="9475" max="9475" width="11.88671875" style="2" customWidth="1"/>
    <col min="9476" max="9476" width="9.44140625" style="2" customWidth="1"/>
    <col min="9477" max="9477" width="8.109375" style="2" customWidth="1"/>
    <col min="9478" max="9478" width="6" style="2" customWidth="1"/>
    <col min="9479" max="9479" width="7.6640625" style="2" customWidth="1"/>
    <col min="9480" max="9480" width="6.5546875" style="2" customWidth="1"/>
    <col min="9481" max="9481" width="7.44140625" style="2" customWidth="1"/>
    <col min="9482" max="9482" width="11.88671875" style="2" customWidth="1"/>
    <col min="9483" max="9483" width="6.6640625" style="2" customWidth="1"/>
    <col min="9484" max="9485" width="6" style="2" customWidth="1"/>
    <col min="9486" max="9487" width="0" style="2" hidden="1" customWidth="1"/>
    <col min="9488" max="9488" width="2.44140625" style="2" customWidth="1"/>
    <col min="9489" max="9728" width="9" style="2"/>
    <col min="9729" max="9729" width="5.44140625" style="2" customWidth="1"/>
    <col min="9730" max="9730" width="8" style="2" customWidth="1"/>
    <col min="9731" max="9731" width="11.88671875" style="2" customWidth="1"/>
    <col min="9732" max="9732" width="9.44140625" style="2" customWidth="1"/>
    <col min="9733" max="9733" width="8.109375" style="2" customWidth="1"/>
    <col min="9734" max="9734" width="6" style="2" customWidth="1"/>
    <col min="9735" max="9735" width="7.6640625" style="2" customWidth="1"/>
    <col min="9736" max="9736" width="6.5546875" style="2" customWidth="1"/>
    <col min="9737" max="9737" width="7.44140625" style="2" customWidth="1"/>
    <col min="9738" max="9738" width="11.88671875" style="2" customWidth="1"/>
    <col min="9739" max="9739" width="6.6640625" style="2" customWidth="1"/>
    <col min="9740" max="9741" width="6" style="2" customWidth="1"/>
    <col min="9742" max="9743" width="0" style="2" hidden="1" customWidth="1"/>
    <col min="9744" max="9744" width="2.44140625" style="2" customWidth="1"/>
    <col min="9745" max="9984" width="9" style="2"/>
    <col min="9985" max="9985" width="5.44140625" style="2" customWidth="1"/>
    <col min="9986" max="9986" width="8" style="2" customWidth="1"/>
    <col min="9987" max="9987" width="11.88671875" style="2" customWidth="1"/>
    <col min="9988" max="9988" width="9.44140625" style="2" customWidth="1"/>
    <col min="9989" max="9989" width="8.109375" style="2" customWidth="1"/>
    <col min="9990" max="9990" width="6" style="2" customWidth="1"/>
    <col min="9991" max="9991" width="7.6640625" style="2" customWidth="1"/>
    <col min="9992" max="9992" width="6.5546875" style="2" customWidth="1"/>
    <col min="9993" max="9993" width="7.44140625" style="2" customWidth="1"/>
    <col min="9994" max="9994" width="11.88671875" style="2" customWidth="1"/>
    <col min="9995" max="9995" width="6.6640625" style="2" customWidth="1"/>
    <col min="9996" max="9997" width="6" style="2" customWidth="1"/>
    <col min="9998" max="9999" width="0" style="2" hidden="1" customWidth="1"/>
    <col min="10000" max="10000" width="2.44140625" style="2" customWidth="1"/>
    <col min="10001" max="10240" width="9" style="2"/>
    <col min="10241" max="10241" width="5.44140625" style="2" customWidth="1"/>
    <col min="10242" max="10242" width="8" style="2" customWidth="1"/>
    <col min="10243" max="10243" width="11.88671875" style="2" customWidth="1"/>
    <col min="10244" max="10244" width="9.44140625" style="2" customWidth="1"/>
    <col min="10245" max="10245" width="8.109375" style="2" customWidth="1"/>
    <col min="10246" max="10246" width="6" style="2" customWidth="1"/>
    <col min="10247" max="10247" width="7.6640625" style="2" customWidth="1"/>
    <col min="10248" max="10248" width="6.5546875" style="2" customWidth="1"/>
    <col min="10249" max="10249" width="7.44140625" style="2" customWidth="1"/>
    <col min="10250" max="10250" width="11.88671875" style="2" customWidth="1"/>
    <col min="10251" max="10251" width="6.6640625" style="2" customWidth="1"/>
    <col min="10252" max="10253" width="6" style="2" customWidth="1"/>
    <col min="10254" max="10255" width="0" style="2" hidden="1" customWidth="1"/>
    <col min="10256" max="10256" width="2.44140625" style="2" customWidth="1"/>
    <col min="10257" max="10496" width="9" style="2"/>
    <col min="10497" max="10497" width="5.44140625" style="2" customWidth="1"/>
    <col min="10498" max="10498" width="8" style="2" customWidth="1"/>
    <col min="10499" max="10499" width="11.88671875" style="2" customWidth="1"/>
    <col min="10500" max="10500" width="9.44140625" style="2" customWidth="1"/>
    <col min="10501" max="10501" width="8.109375" style="2" customWidth="1"/>
    <col min="10502" max="10502" width="6" style="2" customWidth="1"/>
    <col min="10503" max="10503" width="7.6640625" style="2" customWidth="1"/>
    <col min="10504" max="10504" width="6.5546875" style="2" customWidth="1"/>
    <col min="10505" max="10505" width="7.44140625" style="2" customWidth="1"/>
    <col min="10506" max="10506" width="11.88671875" style="2" customWidth="1"/>
    <col min="10507" max="10507" width="6.6640625" style="2" customWidth="1"/>
    <col min="10508" max="10509" width="6" style="2" customWidth="1"/>
    <col min="10510" max="10511" width="0" style="2" hidden="1" customWidth="1"/>
    <col min="10512" max="10512" width="2.44140625" style="2" customWidth="1"/>
    <col min="10513" max="10752" width="9" style="2"/>
    <col min="10753" max="10753" width="5.44140625" style="2" customWidth="1"/>
    <col min="10754" max="10754" width="8" style="2" customWidth="1"/>
    <col min="10755" max="10755" width="11.88671875" style="2" customWidth="1"/>
    <col min="10756" max="10756" width="9.44140625" style="2" customWidth="1"/>
    <col min="10757" max="10757" width="8.109375" style="2" customWidth="1"/>
    <col min="10758" max="10758" width="6" style="2" customWidth="1"/>
    <col min="10759" max="10759" width="7.6640625" style="2" customWidth="1"/>
    <col min="10760" max="10760" width="6.5546875" style="2" customWidth="1"/>
    <col min="10761" max="10761" width="7.44140625" style="2" customWidth="1"/>
    <col min="10762" max="10762" width="11.88671875" style="2" customWidth="1"/>
    <col min="10763" max="10763" width="6.6640625" style="2" customWidth="1"/>
    <col min="10764" max="10765" width="6" style="2" customWidth="1"/>
    <col min="10766" max="10767" width="0" style="2" hidden="1" customWidth="1"/>
    <col min="10768" max="10768" width="2.44140625" style="2" customWidth="1"/>
    <col min="10769" max="11008" width="9" style="2"/>
    <col min="11009" max="11009" width="5.44140625" style="2" customWidth="1"/>
    <col min="11010" max="11010" width="8" style="2" customWidth="1"/>
    <col min="11011" max="11011" width="11.88671875" style="2" customWidth="1"/>
    <col min="11012" max="11012" width="9.44140625" style="2" customWidth="1"/>
    <col min="11013" max="11013" width="8.109375" style="2" customWidth="1"/>
    <col min="11014" max="11014" width="6" style="2" customWidth="1"/>
    <col min="11015" max="11015" width="7.6640625" style="2" customWidth="1"/>
    <col min="11016" max="11016" width="6.5546875" style="2" customWidth="1"/>
    <col min="11017" max="11017" width="7.44140625" style="2" customWidth="1"/>
    <col min="11018" max="11018" width="11.88671875" style="2" customWidth="1"/>
    <col min="11019" max="11019" width="6.6640625" style="2" customWidth="1"/>
    <col min="11020" max="11021" width="6" style="2" customWidth="1"/>
    <col min="11022" max="11023" width="0" style="2" hidden="1" customWidth="1"/>
    <col min="11024" max="11024" width="2.44140625" style="2" customWidth="1"/>
    <col min="11025" max="11264" width="9" style="2"/>
    <col min="11265" max="11265" width="5.44140625" style="2" customWidth="1"/>
    <col min="11266" max="11266" width="8" style="2" customWidth="1"/>
    <col min="11267" max="11267" width="11.88671875" style="2" customWidth="1"/>
    <col min="11268" max="11268" width="9.44140625" style="2" customWidth="1"/>
    <col min="11269" max="11269" width="8.109375" style="2" customWidth="1"/>
    <col min="11270" max="11270" width="6" style="2" customWidth="1"/>
    <col min="11271" max="11271" width="7.6640625" style="2" customWidth="1"/>
    <col min="11272" max="11272" width="6.5546875" style="2" customWidth="1"/>
    <col min="11273" max="11273" width="7.44140625" style="2" customWidth="1"/>
    <col min="11274" max="11274" width="11.88671875" style="2" customWidth="1"/>
    <col min="11275" max="11275" width="6.6640625" style="2" customWidth="1"/>
    <col min="11276" max="11277" width="6" style="2" customWidth="1"/>
    <col min="11278" max="11279" width="0" style="2" hidden="1" customWidth="1"/>
    <col min="11280" max="11280" width="2.44140625" style="2" customWidth="1"/>
    <col min="11281" max="11520" width="9" style="2"/>
    <col min="11521" max="11521" width="5.44140625" style="2" customWidth="1"/>
    <col min="11522" max="11522" width="8" style="2" customWidth="1"/>
    <col min="11523" max="11523" width="11.88671875" style="2" customWidth="1"/>
    <col min="11524" max="11524" width="9.44140625" style="2" customWidth="1"/>
    <col min="11525" max="11525" width="8.109375" style="2" customWidth="1"/>
    <col min="11526" max="11526" width="6" style="2" customWidth="1"/>
    <col min="11527" max="11527" width="7.6640625" style="2" customWidth="1"/>
    <col min="11528" max="11528" width="6.5546875" style="2" customWidth="1"/>
    <col min="11529" max="11529" width="7.44140625" style="2" customWidth="1"/>
    <col min="11530" max="11530" width="11.88671875" style="2" customWidth="1"/>
    <col min="11531" max="11531" width="6.6640625" style="2" customWidth="1"/>
    <col min="11532" max="11533" width="6" style="2" customWidth="1"/>
    <col min="11534" max="11535" width="0" style="2" hidden="1" customWidth="1"/>
    <col min="11536" max="11536" width="2.44140625" style="2" customWidth="1"/>
    <col min="11537" max="11776" width="9" style="2"/>
    <col min="11777" max="11777" width="5.44140625" style="2" customWidth="1"/>
    <col min="11778" max="11778" width="8" style="2" customWidth="1"/>
    <col min="11779" max="11779" width="11.88671875" style="2" customWidth="1"/>
    <col min="11780" max="11780" width="9.44140625" style="2" customWidth="1"/>
    <col min="11781" max="11781" width="8.109375" style="2" customWidth="1"/>
    <col min="11782" max="11782" width="6" style="2" customWidth="1"/>
    <col min="11783" max="11783" width="7.6640625" style="2" customWidth="1"/>
    <col min="11784" max="11784" width="6.5546875" style="2" customWidth="1"/>
    <col min="11785" max="11785" width="7.44140625" style="2" customWidth="1"/>
    <col min="11786" max="11786" width="11.88671875" style="2" customWidth="1"/>
    <col min="11787" max="11787" width="6.6640625" style="2" customWidth="1"/>
    <col min="11788" max="11789" width="6" style="2" customWidth="1"/>
    <col min="11790" max="11791" width="0" style="2" hidden="1" customWidth="1"/>
    <col min="11792" max="11792" width="2.44140625" style="2" customWidth="1"/>
    <col min="11793" max="12032" width="9" style="2"/>
    <col min="12033" max="12033" width="5.44140625" style="2" customWidth="1"/>
    <col min="12034" max="12034" width="8" style="2" customWidth="1"/>
    <col min="12035" max="12035" width="11.88671875" style="2" customWidth="1"/>
    <col min="12036" max="12036" width="9.44140625" style="2" customWidth="1"/>
    <col min="12037" max="12037" width="8.109375" style="2" customWidth="1"/>
    <col min="12038" max="12038" width="6" style="2" customWidth="1"/>
    <col min="12039" max="12039" width="7.6640625" style="2" customWidth="1"/>
    <col min="12040" max="12040" width="6.5546875" style="2" customWidth="1"/>
    <col min="12041" max="12041" width="7.44140625" style="2" customWidth="1"/>
    <col min="12042" max="12042" width="11.88671875" style="2" customWidth="1"/>
    <col min="12043" max="12043" width="6.6640625" style="2" customWidth="1"/>
    <col min="12044" max="12045" width="6" style="2" customWidth="1"/>
    <col min="12046" max="12047" width="0" style="2" hidden="1" customWidth="1"/>
    <col min="12048" max="12048" width="2.44140625" style="2" customWidth="1"/>
    <col min="12049" max="12288" width="9" style="2"/>
    <col min="12289" max="12289" width="5.44140625" style="2" customWidth="1"/>
    <col min="12290" max="12290" width="8" style="2" customWidth="1"/>
    <col min="12291" max="12291" width="11.88671875" style="2" customWidth="1"/>
    <col min="12292" max="12292" width="9.44140625" style="2" customWidth="1"/>
    <col min="12293" max="12293" width="8.109375" style="2" customWidth="1"/>
    <col min="12294" max="12294" width="6" style="2" customWidth="1"/>
    <col min="12295" max="12295" width="7.6640625" style="2" customWidth="1"/>
    <col min="12296" max="12296" width="6.5546875" style="2" customWidth="1"/>
    <col min="12297" max="12297" width="7.44140625" style="2" customWidth="1"/>
    <col min="12298" max="12298" width="11.88671875" style="2" customWidth="1"/>
    <col min="12299" max="12299" width="6.6640625" style="2" customWidth="1"/>
    <col min="12300" max="12301" width="6" style="2" customWidth="1"/>
    <col min="12302" max="12303" width="0" style="2" hidden="1" customWidth="1"/>
    <col min="12304" max="12304" width="2.44140625" style="2" customWidth="1"/>
    <col min="12305" max="12544" width="9" style="2"/>
    <col min="12545" max="12545" width="5.44140625" style="2" customWidth="1"/>
    <col min="12546" max="12546" width="8" style="2" customWidth="1"/>
    <col min="12547" max="12547" width="11.88671875" style="2" customWidth="1"/>
    <col min="12548" max="12548" width="9.44140625" style="2" customWidth="1"/>
    <col min="12549" max="12549" width="8.109375" style="2" customWidth="1"/>
    <col min="12550" max="12550" width="6" style="2" customWidth="1"/>
    <col min="12551" max="12551" width="7.6640625" style="2" customWidth="1"/>
    <col min="12552" max="12552" width="6.5546875" style="2" customWidth="1"/>
    <col min="12553" max="12553" width="7.44140625" style="2" customWidth="1"/>
    <col min="12554" max="12554" width="11.88671875" style="2" customWidth="1"/>
    <col min="12555" max="12555" width="6.6640625" style="2" customWidth="1"/>
    <col min="12556" max="12557" width="6" style="2" customWidth="1"/>
    <col min="12558" max="12559" width="0" style="2" hidden="1" customWidth="1"/>
    <col min="12560" max="12560" width="2.44140625" style="2" customWidth="1"/>
    <col min="12561" max="12800" width="9" style="2"/>
    <col min="12801" max="12801" width="5.44140625" style="2" customWidth="1"/>
    <col min="12802" max="12802" width="8" style="2" customWidth="1"/>
    <col min="12803" max="12803" width="11.88671875" style="2" customWidth="1"/>
    <col min="12804" max="12804" width="9.44140625" style="2" customWidth="1"/>
    <col min="12805" max="12805" width="8.109375" style="2" customWidth="1"/>
    <col min="12806" max="12806" width="6" style="2" customWidth="1"/>
    <col min="12807" max="12807" width="7.6640625" style="2" customWidth="1"/>
    <col min="12808" max="12808" width="6.5546875" style="2" customWidth="1"/>
    <col min="12809" max="12809" width="7.44140625" style="2" customWidth="1"/>
    <col min="12810" max="12810" width="11.88671875" style="2" customWidth="1"/>
    <col min="12811" max="12811" width="6.6640625" style="2" customWidth="1"/>
    <col min="12812" max="12813" width="6" style="2" customWidth="1"/>
    <col min="12814" max="12815" width="0" style="2" hidden="1" customWidth="1"/>
    <col min="12816" max="12816" width="2.44140625" style="2" customWidth="1"/>
    <col min="12817" max="13056" width="9" style="2"/>
    <col min="13057" max="13057" width="5.44140625" style="2" customWidth="1"/>
    <col min="13058" max="13058" width="8" style="2" customWidth="1"/>
    <col min="13059" max="13059" width="11.88671875" style="2" customWidth="1"/>
    <col min="13060" max="13060" width="9.44140625" style="2" customWidth="1"/>
    <col min="13061" max="13061" width="8.109375" style="2" customWidth="1"/>
    <col min="13062" max="13062" width="6" style="2" customWidth="1"/>
    <col min="13063" max="13063" width="7.6640625" style="2" customWidth="1"/>
    <col min="13064" max="13064" width="6.5546875" style="2" customWidth="1"/>
    <col min="13065" max="13065" width="7.44140625" style="2" customWidth="1"/>
    <col min="13066" max="13066" width="11.88671875" style="2" customWidth="1"/>
    <col min="13067" max="13067" width="6.6640625" style="2" customWidth="1"/>
    <col min="13068" max="13069" width="6" style="2" customWidth="1"/>
    <col min="13070" max="13071" width="0" style="2" hidden="1" customWidth="1"/>
    <col min="13072" max="13072" width="2.44140625" style="2" customWidth="1"/>
    <col min="13073" max="13312" width="9" style="2"/>
    <col min="13313" max="13313" width="5.44140625" style="2" customWidth="1"/>
    <col min="13314" max="13314" width="8" style="2" customWidth="1"/>
    <col min="13315" max="13315" width="11.88671875" style="2" customWidth="1"/>
    <col min="13316" max="13316" width="9.44140625" style="2" customWidth="1"/>
    <col min="13317" max="13317" width="8.109375" style="2" customWidth="1"/>
    <col min="13318" max="13318" width="6" style="2" customWidth="1"/>
    <col min="13319" max="13319" width="7.6640625" style="2" customWidth="1"/>
    <col min="13320" max="13320" width="6.5546875" style="2" customWidth="1"/>
    <col min="13321" max="13321" width="7.44140625" style="2" customWidth="1"/>
    <col min="13322" max="13322" width="11.88671875" style="2" customWidth="1"/>
    <col min="13323" max="13323" width="6.6640625" style="2" customWidth="1"/>
    <col min="13324" max="13325" width="6" style="2" customWidth="1"/>
    <col min="13326" max="13327" width="0" style="2" hidden="1" customWidth="1"/>
    <col min="13328" max="13328" width="2.44140625" style="2" customWidth="1"/>
    <col min="13329" max="13568" width="9" style="2"/>
    <col min="13569" max="13569" width="5.44140625" style="2" customWidth="1"/>
    <col min="13570" max="13570" width="8" style="2" customWidth="1"/>
    <col min="13571" max="13571" width="11.88671875" style="2" customWidth="1"/>
    <col min="13572" max="13572" width="9.44140625" style="2" customWidth="1"/>
    <col min="13573" max="13573" width="8.109375" style="2" customWidth="1"/>
    <col min="13574" max="13574" width="6" style="2" customWidth="1"/>
    <col min="13575" max="13575" width="7.6640625" style="2" customWidth="1"/>
    <col min="13576" max="13576" width="6.5546875" style="2" customWidth="1"/>
    <col min="13577" max="13577" width="7.44140625" style="2" customWidth="1"/>
    <col min="13578" max="13578" width="11.88671875" style="2" customWidth="1"/>
    <col min="13579" max="13579" width="6.6640625" style="2" customWidth="1"/>
    <col min="13580" max="13581" width="6" style="2" customWidth="1"/>
    <col min="13582" max="13583" width="0" style="2" hidden="1" customWidth="1"/>
    <col min="13584" max="13584" width="2.44140625" style="2" customWidth="1"/>
    <col min="13585" max="13824" width="9" style="2"/>
    <col min="13825" max="13825" width="5.44140625" style="2" customWidth="1"/>
    <col min="13826" max="13826" width="8" style="2" customWidth="1"/>
    <col min="13827" max="13827" width="11.88671875" style="2" customWidth="1"/>
    <col min="13828" max="13828" width="9.44140625" style="2" customWidth="1"/>
    <col min="13829" max="13829" width="8.109375" style="2" customWidth="1"/>
    <col min="13830" max="13830" width="6" style="2" customWidth="1"/>
    <col min="13831" max="13831" width="7.6640625" style="2" customWidth="1"/>
    <col min="13832" max="13832" width="6.5546875" style="2" customWidth="1"/>
    <col min="13833" max="13833" width="7.44140625" style="2" customWidth="1"/>
    <col min="13834" max="13834" width="11.88671875" style="2" customWidth="1"/>
    <col min="13835" max="13835" width="6.6640625" style="2" customWidth="1"/>
    <col min="13836" max="13837" width="6" style="2" customWidth="1"/>
    <col min="13838" max="13839" width="0" style="2" hidden="1" customWidth="1"/>
    <col min="13840" max="13840" width="2.44140625" style="2" customWidth="1"/>
    <col min="13841" max="14080" width="9" style="2"/>
    <col min="14081" max="14081" width="5.44140625" style="2" customWidth="1"/>
    <col min="14082" max="14082" width="8" style="2" customWidth="1"/>
    <col min="14083" max="14083" width="11.88671875" style="2" customWidth="1"/>
    <col min="14084" max="14084" width="9.44140625" style="2" customWidth="1"/>
    <col min="14085" max="14085" width="8.109375" style="2" customWidth="1"/>
    <col min="14086" max="14086" width="6" style="2" customWidth="1"/>
    <col min="14087" max="14087" width="7.6640625" style="2" customWidth="1"/>
    <col min="14088" max="14088" width="6.5546875" style="2" customWidth="1"/>
    <col min="14089" max="14089" width="7.44140625" style="2" customWidth="1"/>
    <col min="14090" max="14090" width="11.88671875" style="2" customWidth="1"/>
    <col min="14091" max="14091" width="6.6640625" style="2" customWidth="1"/>
    <col min="14092" max="14093" width="6" style="2" customWidth="1"/>
    <col min="14094" max="14095" width="0" style="2" hidden="1" customWidth="1"/>
    <col min="14096" max="14096" width="2.44140625" style="2" customWidth="1"/>
    <col min="14097" max="14336" width="9" style="2"/>
    <col min="14337" max="14337" width="5.44140625" style="2" customWidth="1"/>
    <col min="14338" max="14338" width="8" style="2" customWidth="1"/>
    <col min="14339" max="14339" width="11.88671875" style="2" customWidth="1"/>
    <col min="14340" max="14340" width="9.44140625" style="2" customWidth="1"/>
    <col min="14341" max="14341" width="8.109375" style="2" customWidth="1"/>
    <col min="14342" max="14342" width="6" style="2" customWidth="1"/>
    <col min="14343" max="14343" width="7.6640625" style="2" customWidth="1"/>
    <col min="14344" max="14344" width="6.5546875" style="2" customWidth="1"/>
    <col min="14345" max="14345" width="7.44140625" style="2" customWidth="1"/>
    <col min="14346" max="14346" width="11.88671875" style="2" customWidth="1"/>
    <col min="14347" max="14347" width="6.6640625" style="2" customWidth="1"/>
    <col min="14348" max="14349" width="6" style="2" customWidth="1"/>
    <col min="14350" max="14351" width="0" style="2" hidden="1" customWidth="1"/>
    <col min="14352" max="14352" width="2.44140625" style="2" customWidth="1"/>
    <col min="14353" max="14592" width="9" style="2"/>
    <col min="14593" max="14593" width="5.44140625" style="2" customWidth="1"/>
    <col min="14594" max="14594" width="8" style="2" customWidth="1"/>
    <col min="14595" max="14595" width="11.88671875" style="2" customWidth="1"/>
    <col min="14596" max="14596" width="9.44140625" style="2" customWidth="1"/>
    <col min="14597" max="14597" width="8.109375" style="2" customWidth="1"/>
    <col min="14598" max="14598" width="6" style="2" customWidth="1"/>
    <col min="14599" max="14599" width="7.6640625" style="2" customWidth="1"/>
    <col min="14600" max="14600" width="6.5546875" style="2" customWidth="1"/>
    <col min="14601" max="14601" width="7.44140625" style="2" customWidth="1"/>
    <col min="14602" max="14602" width="11.88671875" style="2" customWidth="1"/>
    <col min="14603" max="14603" width="6.6640625" style="2" customWidth="1"/>
    <col min="14604" max="14605" width="6" style="2" customWidth="1"/>
    <col min="14606" max="14607" width="0" style="2" hidden="1" customWidth="1"/>
    <col min="14608" max="14608" width="2.44140625" style="2" customWidth="1"/>
    <col min="14609" max="14848" width="9" style="2"/>
    <col min="14849" max="14849" width="5.44140625" style="2" customWidth="1"/>
    <col min="14850" max="14850" width="8" style="2" customWidth="1"/>
    <col min="14851" max="14851" width="11.88671875" style="2" customWidth="1"/>
    <col min="14852" max="14852" width="9.44140625" style="2" customWidth="1"/>
    <col min="14853" max="14853" width="8.109375" style="2" customWidth="1"/>
    <col min="14854" max="14854" width="6" style="2" customWidth="1"/>
    <col min="14855" max="14855" width="7.6640625" style="2" customWidth="1"/>
    <col min="14856" max="14856" width="6.5546875" style="2" customWidth="1"/>
    <col min="14857" max="14857" width="7.44140625" style="2" customWidth="1"/>
    <col min="14858" max="14858" width="11.88671875" style="2" customWidth="1"/>
    <col min="14859" max="14859" width="6.6640625" style="2" customWidth="1"/>
    <col min="14860" max="14861" width="6" style="2" customWidth="1"/>
    <col min="14862" max="14863" width="0" style="2" hidden="1" customWidth="1"/>
    <col min="14864" max="14864" width="2.44140625" style="2" customWidth="1"/>
    <col min="14865" max="15104" width="9" style="2"/>
    <col min="15105" max="15105" width="5.44140625" style="2" customWidth="1"/>
    <col min="15106" max="15106" width="8" style="2" customWidth="1"/>
    <col min="15107" max="15107" width="11.88671875" style="2" customWidth="1"/>
    <col min="15108" max="15108" width="9.44140625" style="2" customWidth="1"/>
    <col min="15109" max="15109" width="8.109375" style="2" customWidth="1"/>
    <col min="15110" max="15110" width="6" style="2" customWidth="1"/>
    <col min="15111" max="15111" width="7.6640625" style="2" customWidth="1"/>
    <col min="15112" max="15112" width="6.5546875" style="2" customWidth="1"/>
    <col min="15113" max="15113" width="7.44140625" style="2" customWidth="1"/>
    <col min="15114" max="15114" width="11.88671875" style="2" customWidth="1"/>
    <col min="15115" max="15115" width="6.6640625" style="2" customWidth="1"/>
    <col min="15116" max="15117" width="6" style="2" customWidth="1"/>
    <col min="15118" max="15119" width="0" style="2" hidden="1" customWidth="1"/>
    <col min="15120" max="15120" width="2.44140625" style="2" customWidth="1"/>
    <col min="15121" max="15360" width="9" style="2"/>
    <col min="15361" max="15361" width="5.44140625" style="2" customWidth="1"/>
    <col min="15362" max="15362" width="8" style="2" customWidth="1"/>
    <col min="15363" max="15363" width="11.88671875" style="2" customWidth="1"/>
    <col min="15364" max="15364" width="9.44140625" style="2" customWidth="1"/>
    <col min="15365" max="15365" width="8.109375" style="2" customWidth="1"/>
    <col min="15366" max="15366" width="6" style="2" customWidth="1"/>
    <col min="15367" max="15367" width="7.6640625" style="2" customWidth="1"/>
    <col min="15368" max="15368" width="6.5546875" style="2" customWidth="1"/>
    <col min="15369" max="15369" width="7.44140625" style="2" customWidth="1"/>
    <col min="15370" max="15370" width="11.88671875" style="2" customWidth="1"/>
    <col min="15371" max="15371" width="6.6640625" style="2" customWidth="1"/>
    <col min="15372" max="15373" width="6" style="2" customWidth="1"/>
    <col min="15374" max="15375" width="0" style="2" hidden="1" customWidth="1"/>
    <col min="15376" max="15376" width="2.44140625" style="2" customWidth="1"/>
    <col min="15377" max="15616" width="9" style="2"/>
    <col min="15617" max="15617" width="5.44140625" style="2" customWidth="1"/>
    <col min="15618" max="15618" width="8" style="2" customWidth="1"/>
    <col min="15619" max="15619" width="11.88671875" style="2" customWidth="1"/>
    <col min="15620" max="15620" width="9.44140625" style="2" customWidth="1"/>
    <col min="15621" max="15621" width="8.109375" style="2" customWidth="1"/>
    <col min="15622" max="15622" width="6" style="2" customWidth="1"/>
    <col min="15623" max="15623" width="7.6640625" style="2" customWidth="1"/>
    <col min="15624" max="15624" width="6.5546875" style="2" customWidth="1"/>
    <col min="15625" max="15625" width="7.44140625" style="2" customWidth="1"/>
    <col min="15626" max="15626" width="11.88671875" style="2" customWidth="1"/>
    <col min="15627" max="15627" width="6.6640625" style="2" customWidth="1"/>
    <col min="15628" max="15629" width="6" style="2" customWidth="1"/>
    <col min="15630" max="15631" width="0" style="2" hidden="1" customWidth="1"/>
    <col min="15632" max="15632" width="2.44140625" style="2" customWidth="1"/>
    <col min="15633" max="15872" width="9" style="2"/>
    <col min="15873" max="15873" width="5.44140625" style="2" customWidth="1"/>
    <col min="15874" max="15874" width="8" style="2" customWidth="1"/>
    <col min="15875" max="15875" width="11.88671875" style="2" customWidth="1"/>
    <col min="15876" max="15876" width="9.44140625" style="2" customWidth="1"/>
    <col min="15877" max="15877" width="8.109375" style="2" customWidth="1"/>
    <col min="15878" max="15878" width="6" style="2" customWidth="1"/>
    <col min="15879" max="15879" width="7.6640625" style="2" customWidth="1"/>
    <col min="15880" max="15880" width="6.5546875" style="2" customWidth="1"/>
    <col min="15881" max="15881" width="7.44140625" style="2" customWidth="1"/>
    <col min="15882" max="15882" width="11.88671875" style="2" customWidth="1"/>
    <col min="15883" max="15883" width="6.6640625" style="2" customWidth="1"/>
    <col min="15884" max="15885" width="6" style="2" customWidth="1"/>
    <col min="15886" max="15887" width="0" style="2" hidden="1" customWidth="1"/>
    <col min="15888" max="15888" width="2.44140625" style="2" customWidth="1"/>
    <col min="15889" max="16128" width="9" style="2"/>
    <col min="16129" max="16129" width="5.44140625" style="2" customWidth="1"/>
    <col min="16130" max="16130" width="8" style="2" customWidth="1"/>
    <col min="16131" max="16131" width="11.88671875" style="2" customWidth="1"/>
    <col min="16132" max="16132" width="9.44140625" style="2" customWidth="1"/>
    <col min="16133" max="16133" width="8.109375" style="2" customWidth="1"/>
    <col min="16134" max="16134" width="6" style="2" customWidth="1"/>
    <col min="16135" max="16135" width="7.6640625" style="2" customWidth="1"/>
    <col min="16136" max="16136" width="6.5546875" style="2" customWidth="1"/>
    <col min="16137" max="16137" width="7.44140625" style="2" customWidth="1"/>
    <col min="16138" max="16138" width="11.88671875" style="2" customWidth="1"/>
    <col min="16139" max="16139" width="6.6640625" style="2" customWidth="1"/>
    <col min="16140" max="16141" width="6" style="2" customWidth="1"/>
    <col min="16142" max="16143" width="0" style="2" hidden="1" customWidth="1"/>
    <col min="16144" max="16144" width="2.44140625" style="2" customWidth="1"/>
    <col min="16145" max="16384" width="9" style="2"/>
  </cols>
  <sheetData>
    <row r="2" spans="1:10" ht="15.6" x14ac:dyDescent="0.3">
      <c r="A2" s="1" t="s">
        <v>1</v>
      </c>
    </row>
    <row r="3" spans="1:10" ht="10.5" customHeight="1" x14ac:dyDescent="0.25">
      <c r="A3" s="3" t="s">
        <v>102</v>
      </c>
    </row>
    <row r="5" spans="1:10" x14ac:dyDescent="0.25">
      <c r="A5" s="26" t="s">
        <v>2</v>
      </c>
      <c r="B5" s="26"/>
      <c r="C5" s="27" t="s">
        <v>3</v>
      </c>
      <c r="D5" s="27"/>
      <c r="E5" s="27"/>
      <c r="F5" s="27"/>
      <c r="G5" s="27"/>
      <c r="H5" s="27"/>
      <c r="I5" s="27"/>
    </row>
    <row r="6" spans="1:10" s="5" customFormat="1" ht="40.799999999999997" x14ac:dyDescent="0.25">
      <c r="A6" s="81" t="s">
        <v>4</v>
      </c>
      <c r="B6" s="81"/>
      <c r="C6" s="28" t="s">
        <v>5</v>
      </c>
      <c r="D6" s="28" t="s">
        <v>6</v>
      </c>
      <c r="E6" s="81" t="s">
        <v>7</v>
      </c>
      <c r="F6" s="81"/>
      <c r="G6" s="28" t="s">
        <v>8</v>
      </c>
      <c r="H6" s="81" t="s">
        <v>9</v>
      </c>
      <c r="I6" s="81"/>
    </row>
    <row r="7" spans="1:10" s="6" customFormat="1" ht="18" customHeight="1" x14ac:dyDescent="0.2">
      <c r="A7" s="29"/>
      <c r="B7" s="29" t="s">
        <v>10</v>
      </c>
      <c r="C7" s="30" t="s">
        <v>11</v>
      </c>
      <c r="D7" s="30" t="s">
        <v>12</v>
      </c>
      <c r="E7" s="90" t="s">
        <v>13</v>
      </c>
      <c r="F7" s="90"/>
      <c r="G7" s="30" t="s">
        <v>14</v>
      </c>
      <c r="H7" s="90" t="s">
        <v>15</v>
      </c>
      <c r="I7" s="90"/>
    </row>
    <row r="8" spans="1:10" ht="18" customHeight="1" x14ac:dyDescent="0.25">
      <c r="A8" s="91" t="s">
        <v>16</v>
      </c>
      <c r="B8" s="91"/>
      <c r="C8" s="54">
        <v>0</v>
      </c>
      <c r="D8" s="55">
        <v>0</v>
      </c>
      <c r="E8" s="87" t="str">
        <f>IF($D$13=0,"",D8/$D$13)</f>
        <v/>
      </c>
      <c r="F8" s="87"/>
      <c r="G8" s="31">
        <v>0</v>
      </c>
      <c r="H8" s="87" t="str">
        <f>IF(E8="","",G8*E8)</f>
        <v/>
      </c>
      <c r="I8" s="87"/>
      <c r="J8" s="7"/>
    </row>
    <row r="9" spans="1:10" ht="18" customHeight="1" x14ac:dyDescent="0.25">
      <c r="A9" s="88" t="s">
        <v>17</v>
      </c>
      <c r="B9" s="88"/>
      <c r="C9" s="54">
        <v>0</v>
      </c>
      <c r="D9" s="54">
        <v>0</v>
      </c>
      <c r="E9" s="87" t="str">
        <f>IF($D$13=0,"",D9/$D$13)</f>
        <v/>
      </c>
      <c r="F9" s="87"/>
      <c r="G9" s="31">
        <v>5</v>
      </c>
      <c r="H9" s="87" t="str">
        <f>IF(E9="","",G9*E9)</f>
        <v/>
      </c>
      <c r="I9" s="87"/>
      <c r="J9" s="7"/>
    </row>
    <row r="10" spans="1:10" ht="18" customHeight="1" x14ac:dyDescent="0.25">
      <c r="A10" s="88" t="s">
        <v>18</v>
      </c>
      <c r="B10" s="88"/>
      <c r="C10" s="54">
        <v>0</v>
      </c>
      <c r="D10" s="54">
        <v>0</v>
      </c>
      <c r="E10" s="87" t="str">
        <f>IF($D$13=0,"",D10/$D$13)</f>
        <v/>
      </c>
      <c r="F10" s="87"/>
      <c r="G10" s="31">
        <v>15</v>
      </c>
      <c r="H10" s="87" t="str">
        <f>IF(E10="","",G10*E10)</f>
        <v/>
      </c>
      <c r="I10" s="87"/>
      <c r="J10" s="7"/>
    </row>
    <row r="11" spans="1:10" ht="18" customHeight="1" x14ac:dyDescent="0.25">
      <c r="A11" s="88" t="s">
        <v>19</v>
      </c>
      <c r="B11" s="88"/>
      <c r="C11" s="54">
        <v>0</v>
      </c>
      <c r="D11" s="54">
        <v>0</v>
      </c>
      <c r="E11" s="87" t="str">
        <f>IF($D$13=0,"",D11/$D$13)</f>
        <v/>
      </c>
      <c r="F11" s="87"/>
      <c r="G11" s="31">
        <v>30</v>
      </c>
      <c r="H11" s="87" t="str">
        <f>IF(E11="","",G11*E11)</f>
        <v/>
      </c>
      <c r="I11" s="87"/>
      <c r="J11" s="7"/>
    </row>
    <row r="12" spans="1:10" ht="18" customHeight="1" x14ac:dyDescent="0.25">
      <c r="A12" s="88" t="s">
        <v>20</v>
      </c>
      <c r="B12" s="88"/>
      <c r="C12" s="54">
        <v>0</v>
      </c>
      <c r="D12" s="54">
        <v>0</v>
      </c>
      <c r="E12" s="87" t="str">
        <f>IF($D$13=0,"",D12/$D$13)</f>
        <v/>
      </c>
      <c r="F12" s="87"/>
      <c r="G12" s="31">
        <v>50</v>
      </c>
      <c r="H12" s="87" t="str">
        <f>IF(E12="","",G12*E12)</f>
        <v/>
      </c>
      <c r="I12" s="87"/>
      <c r="J12" s="7"/>
    </row>
    <row r="13" spans="1:10" ht="15.9" customHeight="1" x14ac:dyDescent="0.25">
      <c r="C13" s="8" t="s">
        <v>21</v>
      </c>
      <c r="D13" s="56">
        <f>SUM(D8:D12)</f>
        <v>0</v>
      </c>
      <c r="G13" s="7"/>
      <c r="H13" s="9" t="s">
        <v>22</v>
      </c>
      <c r="I13" s="7"/>
      <c r="J13" s="57">
        <f>SUM(H8:I12)</f>
        <v>0</v>
      </c>
    </row>
    <row r="14" spans="1:10" x14ac:dyDescent="0.25">
      <c r="J14" s="10" t="s">
        <v>23</v>
      </c>
    </row>
    <row r="15" spans="1:10" x14ac:dyDescent="0.25">
      <c r="J15" s="10"/>
    </row>
    <row r="17" spans="1:23" x14ac:dyDescent="0.25">
      <c r="A17" s="2" t="s">
        <v>24</v>
      </c>
      <c r="C17" s="4" t="s">
        <v>25</v>
      </c>
      <c r="D17" s="4"/>
      <c r="E17" s="4"/>
      <c r="F17" s="4"/>
      <c r="G17" s="4"/>
      <c r="H17" s="4"/>
    </row>
    <row r="18" spans="1:23" x14ac:dyDescent="0.25">
      <c r="C18" s="4" t="s">
        <v>26</v>
      </c>
      <c r="D18" s="4"/>
      <c r="E18" s="4"/>
      <c r="F18" s="4"/>
      <c r="G18" s="4"/>
      <c r="H18" s="4"/>
    </row>
    <row r="19" spans="1:23" x14ac:dyDescent="0.25">
      <c r="C19" s="4"/>
      <c r="D19" s="4"/>
      <c r="E19" s="4"/>
      <c r="F19" s="4"/>
      <c r="G19" s="4"/>
      <c r="H19" s="4"/>
    </row>
    <row r="20" spans="1:23" ht="57" customHeight="1" x14ac:dyDescent="0.25">
      <c r="A20" s="76" t="s">
        <v>27</v>
      </c>
      <c r="B20" s="76"/>
      <c r="C20" s="76"/>
      <c r="D20" s="28" t="s">
        <v>28</v>
      </c>
      <c r="F20" s="11" t="s">
        <v>29</v>
      </c>
      <c r="H20" s="89" t="s">
        <v>30</v>
      </c>
      <c r="I20" s="89"/>
    </row>
    <row r="21" spans="1:23" s="4" customFormat="1" ht="10.199999999999999" x14ac:dyDescent="0.2">
      <c r="A21" s="77" t="s">
        <v>31</v>
      </c>
      <c r="B21" s="77"/>
      <c r="C21" s="77"/>
      <c r="D21" s="32" t="s">
        <v>32</v>
      </c>
    </row>
    <row r="22" spans="1:23" s="12" customFormat="1" ht="81.599999999999994" x14ac:dyDescent="0.25">
      <c r="A22" s="28" t="s">
        <v>33</v>
      </c>
      <c r="B22" s="81" t="s">
        <v>34</v>
      </c>
      <c r="C22" s="81"/>
      <c r="D22" s="58">
        <v>0</v>
      </c>
      <c r="F22" s="2"/>
      <c r="G22" s="28" t="s">
        <v>35</v>
      </c>
      <c r="H22" s="28" t="s">
        <v>36</v>
      </c>
      <c r="I22" s="28" t="s">
        <v>37</v>
      </c>
    </row>
    <row r="23" spans="1:23" s="12" customFormat="1" ht="26.25" customHeight="1" x14ac:dyDescent="0.25">
      <c r="A23" s="28" t="s">
        <v>38</v>
      </c>
      <c r="B23" s="81" t="s">
        <v>39</v>
      </c>
      <c r="C23" s="81"/>
      <c r="D23" s="58">
        <v>0</v>
      </c>
      <c r="G23" s="28" t="s">
        <v>40</v>
      </c>
      <c r="H23" s="28" t="s">
        <v>41</v>
      </c>
      <c r="I23" s="28" t="s">
        <v>42</v>
      </c>
    </row>
    <row r="24" spans="1:23" s="12" customFormat="1" ht="26.25" customHeight="1" x14ac:dyDescent="0.25">
      <c r="A24" s="28" t="s">
        <v>43</v>
      </c>
      <c r="B24" s="81" t="s">
        <v>44</v>
      </c>
      <c r="C24" s="81"/>
      <c r="D24" s="58">
        <v>0</v>
      </c>
      <c r="G24" s="33" t="s">
        <v>45</v>
      </c>
      <c r="H24" s="59" t="e">
        <f>IF(F26&lt;=50,"X","O")</f>
        <v>#DIV/0!</v>
      </c>
      <c r="I24" s="28">
        <v>0</v>
      </c>
      <c r="N24" s="12" t="e">
        <f>IF(H24="X",I24,0)</f>
        <v>#DIV/0!</v>
      </c>
    </row>
    <row r="25" spans="1:23" s="12" customFormat="1" ht="26.25" customHeight="1" x14ac:dyDescent="0.25">
      <c r="A25" s="28" t="s">
        <v>46</v>
      </c>
      <c r="B25" s="81" t="s">
        <v>47</v>
      </c>
      <c r="C25" s="81"/>
      <c r="D25" s="58">
        <v>0</v>
      </c>
      <c r="G25" s="28" t="s">
        <v>48</v>
      </c>
      <c r="H25" s="59" t="e">
        <f>IF(F26&lt;=50,"O",IF(F26&gt;75,"O","X"))</f>
        <v>#DIV/0!</v>
      </c>
      <c r="I25" s="28">
        <v>10</v>
      </c>
      <c r="N25" s="12" t="e">
        <f>IF(H25="X",I25,0)</f>
        <v>#DIV/0!</v>
      </c>
    </row>
    <row r="26" spans="1:23" s="12" customFormat="1" ht="26.25" customHeight="1" x14ac:dyDescent="0.25">
      <c r="C26" s="13" t="s">
        <v>49</v>
      </c>
      <c r="D26" s="60">
        <f>SUM(D22:D25)</f>
        <v>0</v>
      </c>
      <c r="E26" s="14" t="s">
        <v>50</v>
      </c>
      <c r="F26" s="15" t="e">
        <f>D26/D13*100</f>
        <v>#DIV/0!</v>
      </c>
      <c r="G26" s="28" t="s">
        <v>51</v>
      </c>
      <c r="H26" s="59" t="e">
        <f>IF(F26&lt;=75,"O",IF(F26&gt;100,"O","X"))</f>
        <v>#DIV/0!</v>
      </c>
      <c r="I26" s="28">
        <v>20</v>
      </c>
      <c r="N26" s="12" t="e">
        <f>IF(H26="X",I26,0)</f>
        <v>#DIV/0!</v>
      </c>
    </row>
    <row r="27" spans="1:23" ht="26.25" customHeight="1" x14ac:dyDescent="0.25">
      <c r="G27" s="27" t="s">
        <v>52</v>
      </c>
      <c r="H27" s="59" t="e">
        <f>IF(F26&lt;100,"O","X")</f>
        <v>#DIV/0!</v>
      </c>
      <c r="I27" s="32">
        <v>30</v>
      </c>
      <c r="N27" s="12" t="e">
        <f>IF(H27="X",I27,0)</f>
        <v>#DIV/0!</v>
      </c>
    </row>
    <row r="28" spans="1:23" ht="16.5" customHeight="1" x14ac:dyDescent="0.25">
      <c r="H28" s="16" t="s">
        <v>53</v>
      </c>
      <c r="J28" s="61" t="e">
        <f>SUM(N24:N27)</f>
        <v>#DIV/0!</v>
      </c>
    </row>
    <row r="29" spans="1:23" x14ac:dyDescent="0.25">
      <c r="H29" s="16"/>
      <c r="J29" s="10" t="s">
        <v>54</v>
      </c>
    </row>
    <row r="31" spans="1:23" ht="13.5" customHeight="1" x14ac:dyDescent="0.25">
      <c r="A31" s="2" t="s">
        <v>55</v>
      </c>
      <c r="B31" s="10"/>
    </row>
    <row r="32" spans="1:23" ht="22.5" customHeight="1" x14ac:dyDescent="0.25">
      <c r="A32" s="82" t="s">
        <v>56</v>
      </c>
      <c r="B32" s="82"/>
      <c r="C32" s="82"/>
      <c r="D32" s="82"/>
      <c r="E32" s="82"/>
      <c r="G32" s="17" t="s">
        <v>57</v>
      </c>
      <c r="I32" s="83" t="s">
        <v>58</v>
      </c>
      <c r="J32" s="83"/>
      <c r="S32" s="70" t="s">
        <v>101</v>
      </c>
      <c r="T32" s="70"/>
      <c r="U32" s="70"/>
      <c r="V32" s="70"/>
      <c r="W32" s="70"/>
    </row>
    <row r="33" spans="1:23" ht="30.6" x14ac:dyDescent="0.25">
      <c r="A33" s="84" t="s">
        <v>59</v>
      </c>
      <c r="B33" s="84"/>
      <c r="C33" s="34" t="s">
        <v>60</v>
      </c>
      <c r="D33" s="34" t="s">
        <v>61</v>
      </c>
      <c r="G33" s="35" t="s">
        <v>62</v>
      </c>
      <c r="H33" s="36" t="s">
        <v>36</v>
      </c>
      <c r="I33" s="36" t="s">
        <v>63</v>
      </c>
      <c r="S33" s="70"/>
      <c r="T33" s="70"/>
      <c r="U33" s="70"/>
      <c r="V33" s="70"/>
      <c r="W33" s="70"/>
    </row>
    <row r="34" spans="1:23" x14ac:dyDescent="0.25">
      <c r="A34" s="85" t="s">
        <v>64</v>
      </c>
      <c r="B34" s="85"/>
      <c r="C34" s="37" t="s">
        <v>65</v>
      </c>
      <c r="D34" s="37" t="s">
        <v>66</v>
      </c>
      <c r="G34" s="38" t="s">
        <v>67</v>
      </c>
      <c r="H34" s="38" t="s">
        <v>68</v>
      </c>
      <c r="I34" s="38" t="s">
        <v>69</v>
      </c>
      <c r="S34" s="70"/>
      <c r="T34" s="70"/>
      <c r="U34" s="70"/>
      <c r="V34" s="70"/>
      <c r="W34" s="70"/>
    </row>
    <row r="35" spans="1:23" ht="33.75" customHeight="1" x14ac:dyDescent="0.25">
      <c r="A35" s="39">
        <v>1</v>
      </c>
      <c r="B35" s="40" t="s">
        <v>70</v>
      </c>
      <c r="C35" s="40" t="s">
        <v>71</v>
      </c>
      <c r="D35" s="41">
        <f>D13</f>
        <v>0</v>
      </c>
      <c r="E35" s="18"/>
      <c r="G35" s="32">
        <v>0</v>
      </c>
      <c r="H35" s="62" t="s">
        <v>72</v>
      </c>
      <c r="I35" s="32">
        <v>0</v>
      </c>
      <c r="N35" s="2">
        <f t="shared" ref="N35:N40" si="0">IF(H35="O",0,I35)</f>
        <v>0</v>
      </c>
      <c r="S35" s="70"/>
      <c r="T35" s="70"/>
      <c r="U35" s="70"/>
      <c r="V35" s="70"/>
      <c r="W35" s="70"/>
    </row>
    <row r="36" spans="1:23" ht="33.75" customHeight="1" x14ac:dyDescent="0.25">
      <c r="A36" s="39">
        <v>2</v>
      </c>
      <c r="B36" s="40" t="s">
        <v>73</v>
      </c>
      <c r="C36" s="40" t="s">
        <v>74</v>
      </c>
      <c r="D36" s="41">
        <f>D26</f>
        <v>0</v>
      </c>
      <c r="E36" s="18"/>
      <c r="G36" s="32">
        <v>1</v>
      </c>
      <c r="H36" s="62" t="s">
        <v>75</v>
      </c>
      <c r="I36" s="32">
        <v>10</v>
      </c>
      <c r="N36" s="2">
        <f t="shared" si="0"/>
        <v>0</v>
      </c>
      <c r="S36" s="70"/>
      <c r="T36" s="70"/>
      <c r="U36" s="70"/>
      <c r="V36" s="70"/>
      <c r="W36" s="70"/>
    </row>
    <row r="37" spans="1:23" ht="33.75" customHeight="1" x14ac:dyDescent="0.25">
      <c r="A37" s="39">
        <v>3</v>
      </c>
      <c r="B37" s="40" t="s">
        <v>76</v>
      </c>
      <c r="C37" s="40" t="s">
        <v>77</v>
      </c>
      <c r="D37" s="43">
        <f>D26*0.6</f>
        <v>0</v>
      </c>
      <c r="E37" s="18"/>
      <c r="G37" s="32">
        <v>2</v>
      </c>
      <c r="H37" s="62" t="s">
        <v>75</v>
      </c>
      <c r="I37" s="32">
        <v>20</v>
      </c>
      <c r="N37" s="2">
        <f t="shared" si="0"/>
        <v>0</v>
      </c>
      <c r="S37" s="70"/>
      <c r="T37" s="70"/>
      <c r="U37" s="70"/>
      <c r="V37" s="70"/>
      <c r="W37" s="70"/>
    </row>
    <row r="38" spans="1:23" ht="33" customHeight="1" x14ac:dyDescent="0.25">
      <c r="A38" s="40" t="s">
        <v>78</v>
      </c>
      <c r="B38" s="40" t="s">
        <v>79</v>
      </c>
      <c r="C38" s="40" t="s">
        <v>80</v>
      </c>
      <c r="D38" s="43">
        <f>D35+D37</f>
        <v>0</v>
      </c>
      <c r="E38" s="18"/>
      <c r="G38" s="32">
        <v>3</v>
      </c>
      <c r="H38" s="62" t="s">
        <v>75</v>
      </c>
      <c r="I38" s="32">
        <v>30</v>
      </c>
      <c r="N38" s="2">
        <f t="shared" si="0"/>
        <v>0</v>
      </c>
      <c r="S38" s="70"/>
      <c r="T38" s="70"/>
      <c r="U38" s="70"/>
      <c r="V38" s="70"/>
      <c r="W38" s="70"/>
    </row>
    <row r="39" spans="1:23" ht="31.5" customHeight="1" x14ac:dyDescent="0.25">
      <c r="A39" s="18"/>
      <c r="B39" s="18"/>
      <c r="C39" s="18"/>
      <c r="D39" s="18"/>
      <c r="E39" s="18"/>
      <c r="G39" s="32">
        <v>4</v>
      </c>
      <c r="H39" s="62" t="s">
        <v>75</v>
      </c>
      <c r="I39" s="32">
        <v>40</v>
      </c>
      <c r="N39" s="2">
        <f t="shared" si="0"/>
        <v>0</v>
      </c>
      <c r="S39" s="70"/>
      <c r="T39" s="70"/>
      <c r="U39" s="70"/>
      <c r="V39" s="70"/>
      <c r="W39" s="70"/>
    </row>
    <row r="40" spans="1:23" ht="37.5" customHeight="1" x14ac:dyDescent="0.25">
      <c r="A40" s="86" t="s">
        <v>81</v>
      </c>
      <c r="B40" s="86"/>
      <c r="C40" s="86"/>
      <c r="D40" s="86"/>
      <c r="G40" s="32">
        <v>5</v>
      </c>
      <c r="H40" s="62" t="s">
        <v>75</v>
      </c>
      <c r="I40" s="32">
        <v>50</v>
      </c>
      <c r="N40" s="2">
        <f t="shared" si="0"/>
        <v>0</v>
      </c>
      <c r="S40" s="70"/>
      <c r="T40" s="70"/>
      <c r="U40" s="70"/>
      <c r="V40" s="70"/>
      <c r="W40" s="70"/>
    </row>
    <row r="41" spans="1:23" ht="21" customHeight="1" x14ac:dyDescent="0.25">
      <c r="A41" s="19"/>
      <c r="B41" s="19"/>
      <c r="C41" s="19"/>
      <c r="D41" s="19"/>
      <c r="G41" s="10"/>
      <c r="H41" s="16" t="s">
        <v>82</v>
      </c>
      <c r="J41" s="26">
        <f>SUM(N35:N40)</f>
        <v>0</v>
      </c>
      <c r="S41" s="70"/>
      <c r="T41" s="70"/>
      <c r="U41" s="70"/>
      <c r="V41" s="70"/>
      <c r="W41" s="70"/>
    </row>
    <row r="42" spans="1:23" ht="31.2" x14ac:dyDescent="0.25">
      <c r="A42" s="76" t="s">
        <v>59</v>
      </c>
      <c r="B42" s="76"/>
      <c r="C42" s="28" t="s">
        <v>83</v>
      </c>
      <c r="D42" s="28" t="s">
        <v>84</v>
      </c>
      <c r="L42" s="35" t="s">
        <v>85</v>
      </c>
      <c r="M42" s="42" t="s">
        <v>86</v>
      </c>
    </row>
    <row r="43" spans="1:23" x14ac:dyDescent="0.25">
      <c r="A43" s="77" t="s">
        <v>87</v>
      </c>
      <c r="B43" s="77"/>
      <c r="C43" s="39" t="s">
        <v>88</v>
      </c>
      <c r="D43" s="28" t="s">
        <v>89</v>
      </c>
      <c r="J43" s="20" t="s">
        <v>0</v>
      </c>
      <c r="L43" s="39" t="s">
        <v>90</v>
      </c>
      <c r="M43" s="39" t="s">
        <v>91</v>
      </c>
    </row>
    <row r="44" spans="1:23" ht="33.75" customHeight="1" x14ac:dyDescent="0.25">
      <c r="A44" s="39">
        <v>1</v>
      </c>
      <c r="B44" s="40" t="s">
        <v>92</v>
      </c>
      <c r="C44" s="40" t="s">
        <v>74</v>
      </c>
      <c r="D44" s="45">
        <v>0</v>
      </c>
      <c r="H44" s="78" t="s">
        <v>93</v>
      </c>
      <c r="I44" s="78"/>
      <c r="J44" s="68" t="e">
        <f>J41+J28+J13</f>
        <v>#DIV/0!</v>
      </c>
      <c r="L44" s="44" t="e">
        <f>IF(J44&lt;=40,N44,N45)</f>
        <v>#DIV/0!</v>
      </c>
      <c r="M44" s="44" t="e">
        <f>IF(J44&lt;=40,O44,O45)</f>
        <v>#DIV/0!</v>
      </c>
      <c r="N44" s="2" t="e">
        <f>IF(J44&lt;=5,"I",IF(J44&lt;=10,"II",IF(J44&lt;=15,"III",IF(J44&lt;=20,"IV",IF(J44&lt;=25,"V",IF(J44&lt;=30,"VI",IF(J44&lt;=35,"VII",IF(J44&lt;=40,"VIII",0))))))))</f>
        <v>#DIV/0!</v>
      </c>
      <c r="O44" s="2" t="e">
        <f>IF(J44&lt;=5,0,IF(J44&lt;=10,5,IF(J44&lt;=15,10,IF(J44&lt;=20,15,IF(J44&lt;=25,20,IF(J44&lt;=30,25,IF(J44&lt;=35,30,IF(J44&lt;=40,35,0))))))))</f>
        <v>#DIV/0!</v>
      </c>
    </row>
    <row r="45" spans="1:23" ht="33.75" customHeight="1" x14ac:dyDescent="0.25">
      <c r="A45" s="39">
        <v>2</v>
      </c>
      <c r="B45" s="40" t="s">
        <v>94</v>
      </c>
      <c r="C45" s="40" t="s">
        <v>95</v>
      </c>
      <c r="D45" s="45">
        <v>0</v>
      </c>
      <c r="H45" s="79" t="s">
        <v>96</v>
      </c>
      <c r="I45" s="79"/>
      <c r="N45" s="2" t="e">
        <f>IF(J44&lt;=45,"IX",IF(J44&lt;=50,"X","XI"))</f>
        <v>#DIV/0!</v>
      </c>
      <c r="O45" s="2" t="e">
        <f>IF(J44&lt;=45,40,IF(J44&lt;=50,45,50))</f>
        <v>#DIV/0!</v>
      </c>
    </row>
    <row r="46" spans="1:23" ht="43.5" customHeight="1" x14ac:dyDescent="0.25">
      <c r="A46" s="39">
        <v>3</v>
      </c>
      <c r="B46" s="40" t="s">
        <v>97</v>
      </c>
      <c r="C46" s="40" t="s">
        <v>77</v>
      </c>
      <c r="D46" s="46">
        <f>D45*0.6</f>
        <v>0</v>
      </c>
      <c r="H46" s="80" t="s">
        <v>98</v>
      </c>
      <c r="I46" s="80"/>
      <c r="J46" s="80"/>
      <c r="K46" s="80"/>
      <c r="L46" s="80"/>
      <c r="M46" s="80"/>
    </row>
    <row r="47" spans="1:23" ht="33.75" customHeight="1" x14ac:dyDescent="0.25">
      <c r="A47" s="40" t="s">
        <v>78</v>
      </c>
      <c r="B47" s="40" t="s">
        <v>99</v>
      </c>
      <c r="C47" s="40" t="s">
        <v>100</v>
      </c>
      <c r="D47" s="46">
        <f>D44+D46</f>
        <v>0</v>
      </c>
      <c r="H47" s="10"/>
      <c r="I47" s="10"/>
      <c r="J47" s="10"/>
      <c r="K47" s="10"/>
      <c r="L47" s="10"/>
      <c r="M47" s="10"/>
    </row>
    <row r="51" spans="1:12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2"/>
      <c r="K51" s="23"/>
    </row>
    <row r="52" spans="1:12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4"/>
      <c r="K52" s="23"/>
    </row>
    <row r="53" spans="1:12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2"/>
      <c r="K53" s="23"/>
    </row>
    <row r="54" spans="1:12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5"/>
      <c r="K54" s="23"/>
    </row>
    <row r="55" spans="1:12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64"/>
      <c r="K55" s="23"/>
    </row>
    <row r="56" spans="1:12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5"/>
      <c r="K56" s="23"/>
    </row>
    <row r="57" spans="1:12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65"/>
      <c r="K57" s="23"/>
    </row>
    <row r="58" spans="1:12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5"/>
    </row>
    <row r="62" spans="1:12" x14ac:dyDescent="0.25">
      <c r="I62" s="10"/>
    </row>
    <row r="70" spans="1:11" ht="15.6" x14ac:dyDescent="0.3">
      <c r="A70" s="1"/>
    </row>
    <row r="71" spans="1:11" x14ac:dyDescent="0.25">
      <c r="A71" s="47"/>
    </row>
    <row r="78" spans="1:11" x14ac:dyDescent="0.25">
      <c r="B78" s="72"/>
      <c r="C78" s="72"/>
      <c r="D78" s="72"/>
      <c r="E78" s="72"/>
      <c r="F78" s="72"/>
      <c r="G78" s="72"/>
      <c r="H78" s="72"/>
      <c r="I78" s="72"/>
      <c r="J78" s="72"/>
      <c r="K78" s="72"/>
    </row>
    <row r="79" spans="1:11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</row>
    <row r="81" spans="1:12" ht="15" customHeight="1" x14ac:dyDescent="0.25"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</row>
    <row r="82" spans="1:12" ht="15" customHeight="1" x14ac:dyDescent="0.25">
      <c r="B82" s="71"/>
      <c r="C82" s="71"/>
      <c r="D82" s="71"/>
      <c r="E82" s="75"/>
      <c r="F82" s="75"/>
      <c r="G82" s="75"/>
      <c r="H82" s="75"/>
      <c r="I82" s="75"/>
      <c r="J82" s="75"/>
      <c r="K82" s="75"/>
      <c r="L82" s="75"/>
    </row>
    <row r="83" spans="1:12" ht="15" customHeight="1" x14ac:dyDescent="0.25">
      <c r="E83" s="63"/>
      <c r="F83" s="63"/>
      <c r="G83" s="63"/>
      <c r="H83" s="63"/>
      <c r="I83" s="75"/>
      <c r="J83" s="75"/>
      <c r="K83" s="75"/>
      <c r="L83" s="75"/>
    </row>
    <row r="84" spans="1:12" ht="24.75" customHeight="1" x14ac:dyDescent="0.25">
      <c r="A84" s="75"/>
      <c r="B84" s="75"/>
      <c r="C84" s="75"/>
      <c r="D84" s="75"/>
      <c r="E84" s="71"/>
      <c r="F84" s="71"/>
      <c r="G84" s="71"/>
      <c r="H84" s="71"/>
      <c r="I84" s="71"/>
      <c r="J84" s="71"/>
      <c r="K84" s="71"/>
      <c r="L84" s="71"/>
    </row>
    <row r="85" spans="1:12" ht="24.75" customHeight="1" x14ac:dyDescent="0.25">
      <c r="A85" s="16"/>
      <c r="B85" s="16"/>
      <c r="C85" s="16"/>
      <c r="D85" s="16"/>
      <c r="E85" s="71"/>
      <c r="F85" s="71"/>
      <c r="G85" s="71"/>
      <c r="H85" s="71"/>
      <c r="I85" s="71"/>
      <c r="J85" s="71"/>
      <c r="K85" s="74"/>
      <c r="L85" s="74"/>
    </row>
    <row r="86" spans="1:12" ht="24.75" customHeight="1" x14ac:dyDescent="0.25">
      <c r="A86" s="4"/>
      <c r="B86" s="4"/>
      <c r="C86" s="4"/>
      <c r="D86" s="4"/>
      <c r="E86" s="71"/>
      <c r="F86" s="71"/>
      <c r="G86" s="71"/>
      <c r="H86" s="71"/>
      <c r="I86" s="71"/>
      <c r="J86" s="71"/>
      <c r="K86" s="71"/>
      <c r="L86" s="71"/>
    </row>
    <row r="87" spans="1:12" ht="24.75" customHeight="1" x14ac:dyDescent="0.25">
      <c r="A87" s="4"/>
      <c r="B87" s="4"/>
      <c r="C87" s="4"/>
      <c r="D87" s="4"/>
      <c r="E87" s="71"/>
      <c r="F87" s="71"/>
      <c r="G87" s="71"/>
      <c r="H87" s="71"/>
      <c r="I87" s="71"/>
      <c r="J87" s="71"/>
      <c r="K87" s="71"/>
      <c r="L87" s="71"/>
    </row>
    <row r="88" spans="1:12" x14ac:dyDescent="0.25">
      <c r="A88" s="4"/>
      <c r="B88" s="4"/>
      <c r="C88" s="4"/>
      <c r="D88" s="4"/>
      <c r="E88" s="4"/>
      <c r="F88" s="4"/>
      <c r="G88" s="4"/>
      <c r="H88" s="4"/>
    </row>
    <row r="89" spans="1:12" x14ac:dyDescent="0.25">
      <c r="A89" s="4"/>
      <c r="B89" s="4"/>
      <c r="C89" s="4"/>
      <c r="D89" s="4"/>
      <c r="E89" s="4"/>
      <c r="F89" s="4"/>
      <c r="G89" s="4"/>
      <c r="H89" s="4"/>
    </row>
    <row r="90" spans="1:12" x14ac:dyDescent="0.25">
      <c r="A90" s="4"/>
      <c r="B90" s="4"/>
      <c r="C90" s="4"/>
      <c r="D90" s="4"/>
      <c r="E90" s="4"/>
      <c r="F90" s="4"/>
      <c r="G90" s="4"/>
      <c r="H90" s="4"/>
    </row>
    <row r="91" spans="1:12" x14ac:dyDescent="0.25">
      <c r="A91" s="4"/>
      <c r="B91" s="4"/>
      <c r="C91" s="4"/>
      <c r="D91" s="4"/>
      <c r="E91" s="4"/>
      <c r="F91" s="4"/>
      <c r="G91" s="4"/>
      <c r="H91" s="4"/>
    </row>
    <row r="93" spans="1:12" x14ac:dyDescent="0.25">
      <c r="A93" s="16"/>
      <c r="C93" s="66"/>
      <c r="D93" s="67"/>
    </row>
    <row r="94" spans="1:12" x14ac:dyDescent="0.25">
      <c r="A94" s="16"/>
      <c r="B94" s="66"/>
      <c r="C94" s="66"/>
      <c r="D94" s="67"/>
    </row>
    <row r="95" spans="1:12" x14ac:dyDescent="0.25">
      <c r="A95" s="16"/>
      <c r="D95" s="67"/>
    </row>
    <row r="96" spans="1:12" x14ac:dyDescent="0.25">
      <c r="A96" s="16"/>
      <c r="D96" s="67"/>
    </row>
    <row r="103" spans="5:10" x14ac:dyDescent="0.25">
      <c r="E103" s="48"/>
      <c r="F103" s="48"/>
      <c r="J103" s="49"/>
    </row>
    <row r="104" spans="5:10" x14ac:dyDescent="0.25">
      <c r="E104" s="72"/>
      <c r="F104" s="72"/>
      <c r="G104" s="72"/>
      <c r="H104" s="72"/>
    </row>
    <row r="107" spans="5:10" x14ac:dyDescent="0.25">
      <c r="J107" s="50"/>
    </row>
    <row r="109" spans="5:10" x14ac:dyDescent="0.25">
      <c r="J109" s="50"/>
    </row>
    <row r="113" spans="3:10" x14ac:dyDescent="0.25">
      <c r="J113" s="51"/>
    </row>
    <row r="119" spans="3:10" ht="15" x14ac:dyDescent="0.25">
      <c r="C119" s="73"/>
      <c r="D119" s="73"/>
      <c r="E119" s="73"/>
      <c r="F119" s="73"/>
      <c r="G119" s="73"/>
      <c r="H119" s="73"/>
      <c r="I119" s="73"/>
      <c r="J119" s="73"/>
    </row>
    <row r="120" spans="3:10" ht="15" x14ac:dyDescent="0.25">
      <c r="C120" s="69"/>
      <c r="D120" s="69"/>
      <c r="E120" s="69"/>
      <c r="F120" s="69"/>
      <c r="G120" s="69"/>
      <c r="H120" s="69"/>
      <c r="I120" s="69"/>
      <c r="J120" s="69"/>
    </row>
    <row r="121" spans="3:10" ht="15" x14ac:dyDescent="0.25">
      <c r="C121" s="69"/>
      <c r="D121" s="69"/>
      <c r="E121" s="69"/>
      <c r="F121" s="69"/>
      <c r="G121" s="69"/>
      <c r="H121" s="69"/>
      <c r="I121" s="69"/>
      <c r="J121" s="69"/>
    </row>
    <row r="130" spans="1:11" ht="15.6" x14ac:dyDescent="0.3">
      <c r="A130" s="1"/>
    </row>
    <row r="135" spans="1:11" ht="24.9" customHeight="1" x14ac:dyDescent="0.25">
      <c r="K135" s="52"/>
    </row>
    <row r="136" spans="1:11" ht="24.9" customHeight="1" x14ac:dyDescent="0.25">
      <c r="K136" s="52"/>
    </row>
    <row r="137" spans="1:11" ht="24.9" customHeight="1" x14ac:dyDescent="0.25">
      <c r="K137" s="52"/>
    </row>
    <row r="138" spans="1:11" ht="24.9" customHeight="1" x14ac:dyDescent="0.25">
      <c r="K138" s="52"/>
    </row>
    <row r="139" spans="1:11" ht="24.9" customHeight="1" x14ac:dyDescent="0.25">
      <c r="K139" s="52"/>
    </row>
    <row r="140" spans="1:11" ht="24.9" customHeight="1" x14ac:dyDescent="0.25">
      <c r="K140" s="52"/>
    </row>
    <row r="141" spans="1:11" ht="24.9" customHeight="1" x14ac:dyDescent="0.25">
      <c r="K141" s="52"/>
    </row>
    <row r="142" spans="1:11" ht="24.9" customHeight="1" x14ac:dyDescent="0.25">
      <c r="K142" s="52"/>
    </row>
    <row r="143" spans="1:11" ht="24.9" customHeight="1" x14ac:dyDescent="0.25">
      <c r="K143" s="52"/>
    </row>
    <row r="144" spans="1:11" ht="24.9" customHeight="1" x14ac:dyDescent="0.25">
      <c r="K144" s="52"/>
    </row>
    <row r="145" spans="11:11" ht="24.9" customHeight="1" x14ac:dyDescent="0.25">
      <c r="K145" s="52"/>
    </row>
    <row r="166" spans="3:3" x14ac:dyDescent="0.25">
      <c r="C166" s="53"/>
    </row>
  </sheetData>
  <mergeCells count="70">
    <mergeCell ref="B23:C23"/>
    <mergeCell ref="B24:C24"/>
    <mergeCell ref="H9:I9"/>
    <mergeCell ref="A10:B10"/>
    <mergeCell ref="E10:F10"/>
    <mergeCell ref="H10:I10"/>
    <mergeCell ref="A11:B11"/>
    <mergeCell ref="A6:B6"/>
    <mergeCell ref="E6:F6"/>
    <mergeCell ref="H6:I6"/>
    <mergeCell ref="A21:C21"/>
    <mergeCell ref="B22:C22"/>
    <mergeCell ref="A20:C20"/>
    <mergeCell ref="H20:I20"/>
    <mergeCell ref="E7:F7"/>
    <mergeCell ref="H7:I7"/>
    <mergeCell ref="A8:B8"/>
    <mergeCell ref="E8:F8"/>
    <mergeCell ref="H8:I8"/>
    <mergeCell ref="A9:B9"/>
    <mergeCell ref="E9:F9"/>
    <mergeCell ref="E11:F11"/>
    <mergeCell ref="H11:I11"/>
    <mergeCell ref="A12:B12"/>
    <mergeCell ref="E12:F12"/>
    <mergeCell ref="H12:I12"/>
    <mergeCell ref="B78:K78"/>
    <mergeCell ref="B25:C25"/>
    <mergeCell ref="A32:E32"/>
    <mergeCell ref="I32:J32"/>
    <mergeCell ref="A33:B33"/>
    <mergeCell ref="A34:B34"/>
    <mergeCell ref="A40:D40"/>
    <mergeCell ref="A42:B42"/>
    <mergeCell ref="A43:B43"/>
    <mergeCell ref="H44:I44"/>
    <mergeCell ref="H45:I45"/>
    <mergeCell ref="H46:M46"/>
    <mergeCell ref="B81:D81"/>
    <mergeCell ref="E81:H81"/>
    <mergeCell ref="I81:L81"/>
    <mergeCell ref="B82:D82"/>
    <mergeCell ref="E82:F82"/>
    <mergeCell ref="G82:H82"/>
    <mergeCell ref="I82:J82"/>
    <mergeCell ref="K82:L82"/>
    <mergeCell ref="K86:L86"/>
    <mergeCell ref="I83:J83"/>
    <mergeCell ref="K83:L83"/>
    <mergeCell ref="A84:D84"/>
    <mergeCell ref="E84:F84"/>
    <mergeCell ref="G84:H84"/>
    <mergeCell ref="I84:J84"/>
    <mergeCell ref="K84:L84"/>
    <mergeCell ref="C120:J120"/>
    <mergeCell ref="C121:J121"/>
    <mergeCell ref="S32:W41"/>
    <mergeCell ref="E87:F87"/>
    <mergeCell ref="G87:H87"/>
    <mergeCell ref="I87:J87"/>
    <mergeCell ref="K87:L87"/>
    <mergeCell ref="E104:H104"/>
    <mergeCell ref="C119:J119"/>
    <mergeCell ref="E85:F85"/>
    <mergeCell ref="G85:H85"/>
    <mergeCell ref="I85:J85"/>
    <mergeCell ref="K85:L85"/>
    <mergeCell ref="E86:F86"/>
    <mergeCell ref="G86:H86"/>
    <mergeCell ref="I86:J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 Costo di Costruzione</vt:lpstr>
      <vt:lpstr>TABELLA</vt:lpstr>
    </vt:vector>
  </TitlesOfParts>
  <Company>Comune di Vigevano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cominotti</dc:creator>
  <cp:lastModifiedBy>Comune di Parabiago</cp:lastModifiedBy>
  <cp:lastPrinted>2014-12-10T08:06:51Z</cp:lastPrinted>
  <dcterms:created xsi:type="dcterms:W3CDTF">2004-02-13T08:27:17Z</dcterms:created>
  <dcterms:modified xsi:type="dcterms:W3CDTF">2023-01-19T14:22:38Z</dcterms:modified>
</cp:coreProperties>
</file>